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7965" activeTab="0"/>
  </bookViews>
  <sheets>
    <sheet name="Развёрнутая (2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<sst xmlns="http://schemas.openxmlformats.org/spreadsheetml/2006/main" count="432" uniqueCount="140">
  <si>
    <t>№</t>
  </si>
  <si>
    <t>Наименование мероприятия</t>
  </si>
  <si>
    <t>Ед. изм.</t>
  </si>
  <si>
    <t>Показатель</t>
  </si>
  <si>
    <t>Срок реализации</t>
  </si>
  <si>
    <t>Исполнитель</t>
  </si>
  <si>
    <t>Объем финансирования (тыс.руб.)</t>
  </si>
  <si>
    <t>Источник финансирования</t>
  </si>
  <si>
    <t>всего</t>
  </si>
  <si>
    <t>в том числе по годам</t>
  </si>
  <si>
    <t>I</t>
  </si>
  <si>
    <t>мероприятия по улучшению жилищных условий граждан, проживающих в
сельской местности, и обеспечению
доступным жильем молодых семей и
молодых специалистов на селе, в том числе:</t>
  </si>
  <si>
    <t>2014-2020 гг.</t>
  </si>
  <si>
    <t>-</t>
  </si>
  <si>
    <t xml:space="preserve">Ввод (приобретение) жилья для граждан, проживающих в  Берёзкинском сельском поселении  </t>
  </si>
  <si>
    <t>кв. м</t>
  </si>
  <si>
    <t>Сельское поселение</t>
  </si>
  <si>
    <t>в том числе молодых семей</t>
  </si>
  <si>
    <t xml:space="preserve">Ввод (приобретение) жилья для граждан, проживающих в  Каменском сельском поселении </t>
  </si>
  <si>
    <t xml:space="preserve">Ввод (приобретение) жилья для граждан, проживающих в  Мольковском сельском поселении </t>
  </si>
  <si>
    <t xml:space="preserve">Ввод (приобретение) жилья для граждан, проживающих в  Нетризовском сельском поселении </t>
  </si>
  <si>
    <t xml:space="preserve">Ввод (приобретение) жилья для граждан, проживающих в  Первомайском сельском поселении </t>
  </si>
  <si>
    <t xml:space="preserve">Ввод (приобретение) жилья для граждан, проживающих в  Соловьёвском сельском поселении </t>
  </si>
  <si>
    <t xml:space="preserve">Ввод (приобретение) жилья для граждан, проживающих в  Тюшинском сельском поселении </t>
  </si>
  <si>
    <t xml:space="preserve">Ввод (приобретение) жилья для граждан, проживающих в  Шокинском сельском поселении </t>
  </si>
  <si>
    <t>всего для молодых семей</t>
  </si>
  <si>
    <t>II</t>
  </si>
  <si>
    <t>мероприятия по развитию водоснабжения, в том числе</t>
  </si>
  <si>
    <t>Реконструкция водопровода д. Пищулино по ул. Верхняя и Нижняя Березкинского сельского поселения Кардымовского района Смоленской области</t>
  </si>
  <si>
    <t>км</t>
  </si>
  <si>
    <t>Реконструкция водопровода д. Пищулино по ул. Льнозавод и Школа-Интернат Березкинского сельского поселения Кардымовского района Смоленской области</t>
  </si>
  <si>
    <t>Реконструкция водопровода д. Лисичино Каменского сельского  поселения Кардымовского района Смоленской области</t>
  </si>
  <si>
    <t>Реконструкция водопровода д. Бережняны Каменского сельского  поселения Кардымовского района Смоленской области</t>
  </si>
  <si>
    <t>Реконструкция водопровода д. Мольково Мольковского сельского поселения Кардымовского района Смоленской области</t>
  </si>
  <si>
    <t>Реконструкция водопровода д. Курдымово Мольковского сельского поселения Кардымовского района Смоленской области</t>
  </si>
  <si>
    <t>Реконструкция водопровода ст. Духовская Мольковского сельского поселения Кардымовского района Смоленской области</t>
  </si>
  <si>
    <t>Реконструкция водопровода д. Астрогань Мольковского сельского поселения Кардымовского района Смоленской области</t>
  </si>
  <si>
    <t>Реконструкция водопровода д. Нетризово Нетризовского сельского поселения Кардымовского района Смоленской области</t>
  </si>
  <si>
    <t>Реконструкция водопровода д. Титково (2 очередь) Титковского сельского поселения Кардымовского района Смоленской области</t>
  </si>
  <si>
    <t>Реконструкция водопровода д. Соловьево Соловьевского сельского поселения Кардымовского района Смоленской области</t>
  </si>
  <si>
    <t>Реконструкция водопровода д. Коровники Соловьевского сельского поселения Кардымовского района Смоленской области</t>
  </si>
  <si>
    <t>Реконструкция водопровода д. Красный Пахарь Соловьевского сельского поселения Кардымовского района Смоленской области</t>
  </si>
  <si>
    <t>Реконструкция водопровода д. Еськово Соловьевского сельского поселения Кардымовского района Смоленской области</t>
  </si>
  <si>
    <t>Реконструкция водопровода д. Пнево Соловьевского сельского поселения Кардымовского района Смоленской области</t>
  </si>
  <si>
    <t>Реконструкция водопровода д. Тюшино Тюшинского сельского поселения Кардымовского района Смоленской области</t>
  </si>
  <si>
    <t>Реконструкция водопровода д. Бельчевицы Тюшинского сельского поселения Кардымовского района Смоленской области</t>
  </si>
  <si>
    <t>Реконструкция водопровода в д. Кочкорово и ЛопиноТюшинского сельского поселения Кардымовского района Смоленской области</t>
  </si>
  <si>
    <t>Реконструкция водопровода в д. Шестаково и Шокинского сельского поселения Кардымовского района Смоленской области</t>
  </si>
  <si>
    <t>III</t>
  </si>
  <si>
    <t>мероприятия по развитию газоснабжения, в том числе</t>
  </si>
  <si>
    <t>Строительство распределительных газовых сетей низкого давления в д. Варваровщина Березкинского сельского поселения Кардымовского района Смоленской области</t>
  </si>
  <si>
    <t>Строительство распределительных газовых сетей низкого давления в д. Волочня Березкинского сельского поселения Кардымовского района Смоленской области</t>
  </si>
  <si>
    <t>Строительство распределительных газовых сетей низкого давления в д. Пищулино Березкинского сельского поселения Кардымовского района Смоленской области</t>
  </si>
  <si>
    <t>Строительство распределительных газовых сетей низкого давления в д. Барсучки Березкинского сельского поселения Кардымовского района Смоленской области</t>
  </si>
  <si>
    <t>Строительство распределительных газовых сетей низкого давления в д. Смогири Каменского сельского поселения Кардымовского района Смоленской области</t>
  </si>
  <si>
    <t>Строительство распределительных газовых сетей низкого давления в д. Велюжино Каменского сельского поселения Кардымовского района Смоленской области</t>
  </si>
  <si>
    <t>Строительство распределительных газовых сетей низкого давления в д. Андросово Каменского сельского поселения Кардымовского района Смоленской области</t>
  </si>
  <si>
    <t>Строительство распределительных газовых сетей низкого давления в д. Зайцево Каменского сельского поселения Кардымовского района Смоленской области</t>
  </si>
  <si>
    <t>Строительство распределительных газовых сетей низкого давления в д. Бережняны Каменского сельского поселения Кардымовского района Смоленской области</t>
  </si>
  <si>
    <t>Строительство распределительных газовых сетей низкого давления в д. Помогайлово Каменского сельского поселения Кардымовского района Смоленской области</t>
  </si>
  <si>
    <t>Строительство распределительных газовых сетей низкого давления в ст. Духовская Мольковского сельского поселения Кардымовского района Смоленской области</t>
  </si>
  <si>
    <t>Строительство распределительных газовых сетей низкого давления в д. Духовская Мольковского сельского поселения Кардымовского района Смоленской области</t>
  </si>
  <si>
    <t>Строительство распределительных газовых сетей низкого давления в д. Лаврово Мольковского сельского поселения Кардымовского района Смоленской области</t>
  </si>
  <si>
    <t>Строительство распределительных газовых сетей низкого давления в д. Наричино Нетризовского сельского поселения Кардымовского района Смоленской области</t>
  </si>
  <si>
    <t>Строительство распределительных газовых сетей низкого давления в д.Тиря Нетризовского сельского поселения Кардымовского района Смоленской области</t>
  </si>
  <si>
    <t>Строительство распределительных газовых сетей низкого давления в д.Федорово Нетризовского сельского поселения Кардымовского района Смоленской области</t>
  </si>
  <si>
    <t>Строительство распределительных газовых сетей низкого давления в д.Спас Нетризовского сельского поселения Кардымовского района Смоленской области</t>
  </si>
  <si>
    <t>Строительство распределительных газовых сетей низкого давления в д. Коровники Соловьевского сельского поселения Кардымовского района Смоленской области</t>
  </si>
  <si>
    <t>Строительство распределительных газовых сетей низкого давления в д. Мамоново Соловьевского сельского поселения Кардымовского района Смоленской области</t>
  </si>
  <si>
    <t>Строительство распределительных газовых сетей низкого давления в д. Красный Пахарь Соловьевского сельского поселения Кардымовского района Смоленской области</t>
  </si>
  <si>
    <t>Строительство распределительных газовых сетей низкого давления в д. Пнево Соловьевского сельского поселения Кардымовского района Смоленской области</t>
  </si>
  <si>
    <t>Строительство распределительных газовых сетей низкого давления в д. Часовня Соловьевского сельского поселения Кардымовского района Смоленской области</t>
  </si>
  <si>
    <t>Строительство распределительных газовых сетей низкого давления в д. Еськово Соловьевского сельского поселения Кардымовского района Смоленской области</t>
  </si>
  <si>
    <t>Строительство распределительных газовых сетей низкого давления в д. Бельчевицы Тюшинского сельского поселения Кардымовского района Смоленской области</t>
  </si>
  <si>
    <t>Строительство распределительных газовых сетей низкого давления в д. Пересветово Шокинского сельского поселения Кардымовского района Смоленской области</t>
  </si>
  <si>
    <t>Строительство распределительных газовых сетей низкого давления в д.д. Пересветово и  Кричково Тюшинского сельского поселения Кардымовского района Смоленской области</t>
  </si>
  <si>
    <t>IV</t>
  </si>
  <si>
    <t>Мероприятия по развитию сельских объектов образования и дошкольного воспитания , в том числе</t>
  </si>
  <si>
    <t>Реконструкция МБОУ "Варваровщинская  начальная общеобразовательная школа" Кардымовского района Смоленской области</t>
  </si>
  <si>
    <t>школа</t>
  </si>
  <si>
    <t>1 (25 ученических мест)</t>
  </si>
  <si>
    <t>Строительство детского сада в д. Нетризово Кардымовского района Смоленской области</t>
  </si>
  <si>
    <t>детский сад</t>
  </si>
  <si>
    <t>1  (40 мест)</t>
  </si>
  <si>
    <t>Строительство детского сада в д. Тюшино Кардымовского района Смоленской области</t>
  </si>
  <si>
    <t>1   (40 мест)</t>
  </si>
  <si>
    <t>V</t>
  </si>
  <si>
    <t>мероприятия по развитию сельских объектов культуры , в том числе</t>
  </si>
  <si>
    <t>Строительство сельского дома культуры в д. Пищулино Кардымовского района Смоленской области</t>
  </si>
  <si>
    <t>дом культуры</t>
  </si>
  <si>
    <t>Реконструкция сельского дома культуры в д. Каменка Кардымовского района Смоленской области</t>
  </si>
  <si>
    <t>Строительство сельского клуба в д. Нетризово Кардымовского района Смоленской области</t>
  </si>
  <si>
    <t>клуб</t>
  </si>
  <si>
    <t>Строительство сельского клуба в д. Вачково Кардымовского района Смоленской области</t>
  </si>
  <si>
    <t>Строительство сельского клуба в д. Титково Кардымовского района Смоленской области</t>
  </si>
  <si>
    <t>Реконструкция сельского дома культуры в д. Соловьево Кардымовского района Смоленской области</t>
  </si>
  <si>
    <t>Реконструкция сельского дома культуры в д. Шокино Кардымовского района Смоленской области</t>
  </si>
  <si>
    <t>Реконструкция сельского дома культуры в д. Шестаково Кардымовского района Смоленской области</t>
  </si>
  <si>
    <t>VI</t>
  </si>
  <si>
    <t>мероприятия по развитию сельских объектов здравоохранения, в том числе</t>
  </si>
  <si>
    <t>Строительство фельдшерско-акушерского пункта (ФАП) в д. Варваровщина Кардымовского района Смоленской области</t>
  </si>
  <si>
    <t>ФАП</t>
  </si>
  <si>
    <t>Строительство офиса врача общей практики (ОВОП) в д. Каменка Кардымовского района Смоленской области</t>
  </si>
  <si>
    <t>ОВОП</t>
  </si>
  <si>
    <t>Строительство фельдшерско-акушерского пункта (ФАП) в д. Астрогань Кардымовского района Смоленской области</t>
  </si>
  <si>
    <t>Строительство офиса врача общей практики (ФАП) в д. Нетризово Кардымовского района Смоленской области</t>
  </si>
  <si>
    <t>Строительство офиса врача общей практики (ОВОП) в д. Титково Кардымовского района Смоленской области</t>
  </si>
  <si>
    <t>Строительство офиса врача общей практики (ОВОП) в д. Соловьево Кардымовского района Смоленской области</t>
  </si>
  <si>
    <t>Строительство офиса врача общей практики (ОВОП) в д. Тюшино Кардымовского района Смоленской области</t>
  </si>
  <si>
    <t>Строительство фельдшерско-акушерского пункта (ФАП) в д. Шутовка Кардымовского района Смоленской области</t>
  </si>
  <si>
    <t>Строительство офиса врача общей практики (ОВОП) в д. Шокино Кардымовского района Смоленской области</t>
  </si>
  <si>
    <t>VII</t>
  </si>
  <si>
    <t>мероприятия по развитию сельских спортивных объектов, в том числе</t>
  </si>
  <si>
    <t>Строительство плоскостного спортивного сооружения в д. д. Березкино Кардымовского района Смоленской области</t>
  </si>
  <si>
    <t>стадион</t>
  </si>
  <si>
    <t>Строительство плоскостного спортивного сооружения в д. Каменка Кардымовского района Смоленской области</t>
  </si>
  <si>
    <t xml:space="preserve"> </t>
  </si>
  <si>
    <t>Реконструкция плоскостного спортивного сооружения в д. Мольково Кардымовского района Смоленской области</t>
  </si>
  <si>
    <t>Реконструкция плоскостного спортивного сооружения в д. Нетризово Кардымовского района Смоленской области</t>
  </si>
  <si>
    <t>Реконструкция плоскостного спортивного сооружения в д. Титково Кардымовского района Смоленской области</t>
  </si>
  <si>
    <t>Реконструкция плоскостного спортивного сооружения в д. Тюшино Кардымовского района Смоленской области</t>
  </si>
  <si>
    <t>Реконструкция плоскостного спортивного сооружения в д. Шутовка Кардымовского района Смоленской области</t>
  </si>
  <si>
    <t>Реконструкция плоскостного спортивного сооружения в д. Шокино Кардымовского района Смоленской области</t>
  </si>
  <si>
    <t>Реконструкция плоскостного спортивного сооружения в д. Шестаково Кардымовского района Смоленской области</t>
  </si>
  <si>
    <t xml:space="preserve">Комплексное обустройство площадок под компактную жилищную застройку  </t>
  </si>
  <si>
    <t>Комплексное обустройство площадок под компактную жилищную застройку  Березкинского сельского поселения Кардымовского района Смоленской области</t>
  </si>
  <si>
    <t>Га</t>
  </si>
  <si>
    <t>Комплексное обустройство площадок под компактную жилищную застройку  Каменского сельского поселения Кардымовского района Смоленской области</t>
  </si>
  <si>
    <t>Комплексное обустройство площадок под компактную жилищную застройку  Мольковского сельского поселения Кардымовского района Смоленской области</t>
  </si>
  <si>
    <t>Комплексное обустройство площадок под компактную жилищную застройку  Соловьёвского сельского поселения Кардымовского района Смоленской области</t>
  </si>
  <si>
    <t>Комплексное обустройство площадок под компактную жилищную застройку  Тюшинского сельского поселения Кардымовского района Смоленской области</t>
  </si>
  <si>
    <t>Итого:</t>
  </si>
  <si>
    <t>в том числе:</t>
  </si>
  <si>
    <t>средства федерального бюджета</t>
  </si>
  <si>
    <t>средства областного бюджета</t>
  </si>
  <si>
    <t>средства районного бюджета</t>
  </si>
  <si>
    <t>«Кардымовский район» Смоленской области» на 2014-2017 годы и на период до 2020 года</t>
  </si>
  <si>
    <t xml:space="preserve">Приложение к Долгосрочной муниципальной целевой программе «Устойчивое развитие сельских территорий муниципального образования </t>
  </si>
  <si>
    <t>Задача 2. Повышение уровня развития социальной инфраструктуры и инженерного обустройства сельских поселений</t>
  </si>
  <si>
    <t>Задача 1. Удовлетворение потребностей сельского населения, в том числе молодых семей и молодых специалистов, в благоустроенном жилье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</si>
</sst>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top" wrapText="1"/>
    </xf>
    <xf numFmtId="0" fontId="39" fillId="0" borderId="10" xfId="0" applyFont="1" applyBorder="1" applyAlignment="1">
      <alignment horizontal="center" vertical="top" wrapText="1"/>
    </xf>
    <xf numFmtId="0" fontId="39" fillId="33" borderId="10" xfId="0" applyNumberFormat="1" applyFont="1" applyFill="1" applyBorder="1" applyAlignment="1">
      <alignment horizontal="justify" vertical="top" wrapText="1"/>
    </xf>
    <xf numFmtId="0" fontId="39" fillId="33" borderId="10" xfId="0" applyFont="1" applyFill="1" applyBorder="1" applyAlignment="1">
      <alignment horizontal="justify" vertical="top" wrapText="1"/>
    </xf>
    <xf numFmtId="0" fontId="39" fillId="33" borderId="10" xfId="0" applyFont="1" applyFill="1" applyBorder="1" applyAlignment="1">
      <alignment horizontal="left" wrapText="1"/>
    </xf>
    <xf numFmtId="0" fontId="39" fillId="33" borderId="10" xfId="0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right" wrapText="1"/>
    </xf>
    <xf numFmtId="0" fontId="39" fillId="33" borderId="10" xfId="0" applyFont="1" applyFill="1" applyBorder="1" applyAlignment="1">
      <alignment horizontal="right" vertical="top" wrapText="1"/>
    </xf>
    <xf numFmtId="0" fontId="39" fillId="0" borderId="10" xfId="0" applyNumberFormat="1" applyFont="1" applyBorder="1" applyAlignment="1">
      <alignment horizontal="justify" vertical="top" wrapText="1"/>
    </xf>
    <xf numFmtId="0" fontId="40" fillId="0" borderId="0" xfId="0" applyFont="1" applyAlignment="1">
      <alignment horizontal="left" vertical="top" wrapText="1"/>
    </xf>
    <xf numFmtId="0" fontId="39" fillId="0" borderId="10" xfId="0" applyNumberFormat="1" applyFont="1" applyBorder="1" applyAlignment="1">
      <alignment horizontal="center" vertical="top" wrapText="1"/>
    </xf>
    <xf numFmtId="0" fontId="39" fillId="0" borderId="10" xfId="0" applyNumberFormat="1" applyFont="1" applyBorder="1" applyAlignment="1">
      <alignment horizontal="right" wrapText="1"/>
    </xf>
    <xf numFmtId="0" fontId="39" fillId="0" borderId="10" xfId="0" applyNumberFormat="1" applyFont="1" applyBorder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33" borderId="10" xfId="0" applyNumberFormat="1" applyFont="1" applyFill="1" applyBorder="1" applyAlignment="1">
      <alignment horizontal="left" vertical="top" wrapText="1"/>
    </xf>
    <xf numFmtId="0" fontId="39" fillId="33" borderId="10" xfId="0" applyNumberFormat="1" applyFont="1" applyFill="1" applyBorder="1" applyAlignment="1">
      <alignment horizontal="center" vertical="top" wrapText="1"/>
    </xf>
    <xf numFmtId="164" fontId="39" fillId="33" borderId="10" xfId="0" applyNumberFormat="1" applyFont="1" applyFill="1" applyBorder="1" applyAlignment="1">
      <alignment horizontal="right" wrapText="1"/>
    </xf>
    <xf numFmtId="0" fontId="39" fillId="33" borderId="10" xfId="0" applyNumberFormat="1" applyFont="1" applyFill="1" applyBorder="1" applyAlignment="1">
      <alignment horizontal="right" vertical="top" wrapText="1"/>
    </xf>
    <xf numFmtId="164" fontId="39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39" fillId="33" borderId="10" xfId="0" applyNumberFormat="1" applyFont="1" applyFill="1" applyBorder="1" applyAlignment="1">
      <alignment horizontal="left" wrapText="1"/>
    </xf>
    <xf numFmtId="0" fontId="39" fillId="33" borderId="10" xfId="0" applyNumberFormat="1" applyFont="1" applyFill="1" applyBorder="1" applyAlignment="1">
      <alignment horizontal="right" wrapText="1"/>
    </xf>
    <xf numFmtId="0" fontId="39" fillId="0" borderId="10" xfId="0" applyNumberFormat="1" applyFont="1" applyFill="1" applyBorder="1" applyAlignment="1">
      <alignment horizontal="justify" vertical="top" wrapText="1"/>
    </xf>
    <xf numFmtId="0" fontId="0" fillId="0" borderId="0" xfId="0" applyAlignment="1">
      <alignment/>
    </xf>
    <xf numFmtId="0" fontId="39" fillId="0" borderId="10" xfId="0" applyNumberFormat="1" applyFont="1" applyFill="1" applyBorder="1" applyAlignment="1">
      <alignment horizontal="right" wrapText="1"/>
    </xf>
    <xf numFmtId="0" fontId="39" fillId="0" borderId="1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0" fontId="40" fillId="33" borderId="10" xfId="0" applyNumberFormat="1" applyFont="1" applyFill="1" applyBorder="1" applyAlignment="1">
      <alignment horizontal="justify" vertical="top" wrapText="1"/>
    </xf>
    <xf numFmtId="0" fontId="39" fillId="0" borderId="10" xfId="0" applyNumberFormat="1" applyFont="1" applyBorder="1" applyAlignment="1">
      <alignment horizontal="left" vertical="top" wrapText="1"/>
    </xf>
    <xf numFmtId="0" fontId="39" fillId="0" borderId="10" xfId="0" applyFont="1" applyBorder="1" applyAlignment="1">
      <alignment horizontal="right" wrapText="1"/>
    </xf>
    <xf numFmtId="0" fontId="39" fillId="0" borderId="10" xfId="0" applyFont="1" applyBorder="1" applyAlignment="1">
      <alignment horizontal="right" vertical="top" wrapText="1"/>
    </xf>
    <xf numFmtId="0" fontId="41" fillId="0" borderId="0" xfId="0" applyFont="1" applyAlignment="1">
      <alignment/>
    </xf>
    <xf numFmtId="0" fontId="39" fillId="0" borderId="10" xfId="0" applyFont="1" applyBorder="1" applyAlignment="1">
      <alignment horizontal="justify" vertical="top" wrapText="1"/>
    </xf>
    <xf numFmtId="164" fontId="39" fillId="0" borderId="10" xfId="0" applyNumberFormat="1" applyFont="1" applyBorder="1" applyAlignment="1">
      <alignment horizontal="right" wrapText="1"/>
    </xf>
    <xf numFmtId="0" fontId="39" fillId="0" borderId="10" xfId="0" applyFont="1" applyBorder="1" applyAlignment="1">
      <alignment horizontal="right" wrapText="1"/>
    </xf>
    <xf numFmtId="0" fontId="39" fillId="0" borderId="10" xfId="0" applyFont="1" applyBorder="1" applyAlignment="1">
      <alignment horizontal="right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justify"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NumberFormat="1" applyFont="1" applyBorder="1" applyAlignment="1">
      <alignment horizontal="justify" vertical="top" wrapText="1"/>
    </xf>
    <xf numFmtId="0" fontId="38" fillId="0" borderId="12" xfId="0" applyNumberFormat="1" applyFont="1" applyBorder="1" applyAlignment="1">
      <alignment horizontal="justify" vertical="top" wrapText="1"/>
    </xf>
    <xf numFmtId="0" fontId="38" fillId="0" borderId="13" xfId="0" applyNumberFormat="1" applyFont="1" applyBorder="1" applyAlignment="1">
      <alignment horizontal="justify" vertical="top" wrapText="1"/>
    </xf>
    <xf numFmtId="0" fontId="38" fillId="0" borderId="14" xfId="0" applyFont="1" applyBorder="1" applyAlignment="1">
      <alignment horizontal="center" vertical="top" wrapText="1"/>
    </xf>
    <xf numFmtId="0" fontId="38" fillId="0" borderId="15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8"/>
  <sheetViews>
    <sheetView tabSelected="1" zoomScalePageLayoutView="0" workbookViewId="0" topLeftCell="A1">
      <selection activeCell="O118" sqref="A1:O118"/>
    </sheetView>
  </sheetViews>
  <sheetFormatPr defaultColWidth="9.140625" defaultRowHeight="15"/>
  <cols>
    <col min="1" max="1" width="3.57421875" style="0" customWidth="1"/>
    <col min="2" max="2" width="38.8515625" style="0" customWidth="1"/>
    <col min="3" max="3" width="13.8515625" style="0" customWidth="1"/>
    <col min="4" max="4" width="12.7109375" style="0" customWidth="1"/>
    <col min="5" max="5" width="11.00390625" style="0" customWidth="1"/>
    <col min="6" max="6" width="12.00390625" style="0" customWidth="1"/>
    <col min="7" max="7" width="7.421875" style="0" customWidth="1"/>
    <col min="8" max="9" width="6.421875" style="0" customWidth="1"/>
    <col min="10" max="10" width="7.140625" style="0" customWidth="1"/>
    <col min="11" max="11" width="6.57421875" style="0" customWidth="1"/>
    <col min="12" max="12" width="6.421875" style="0" customWidth="1"/>
    <col min="13" max="14" width="7.28125" style="0" customWidth="1"/>
  </cols>
  <sheetData>
    <row r="1" ht="15.75">
      <c r="B1" s="32" t="s">
        <v>137</v>
      </c>
    </row>
    <row r="2" ht="15">
      <c r="B2" t="s">
        <v>136</v>
      </c>
    </row>
    <row r="3" spans="1:15" ht="15.75" customHeight="1">
      <c r="A3" s="37" t="s">
        <v>0</v>
      </c>
      <c r="B3" s="37" t="s">
        <v>1</v>
      </c>
      <c r="C3" s="43" t="s">
        <v>2</v>
      </c>
      <c r="D3" s="43" t="s">
        <v>3</v>
      </c>
      <c r="E3" s="38" t="s">
        <v>4</v>
      </c>
      <c r="F3" s="38" t="s">
        <v>5</v>
      </c>
      <c r="G3" s="37" t="s">
        <v>6</v>
      </c>
      <c r="H3" s="37"/>
      <c r="I3" s="37"/>
      <c r="J3" s="37"/>
      <c r="K3" s="37"/>
      <c r="L3" s="37"/>
      <c r="M3" s="37"/>
      <c r="N3" s="37"/>
      <c r="O3" s="38" t="s">
        <v>7</v>
      </c>
    </row>
    <row r="4" spans="1:15" ht="15.75" customHeight="1">
      <c r="A4" s="37"/>
      <c r="B4" s="37"/>
      <c r="C4" s="44"/>
      <c r="D4" s="44"/>
      <c r="E4" s="38"/>
      <c r="F4" s="38"/>
      <c r="G4" s="38" t="s">
        <v>8</v>
      </c>
      <c r="H4" s="37" t="s">
        <v>9</v>
      </c>
      <c r="I4" s="37"/>
      <c r="J4" s="37"/>
      <c r="K4" s="37"/>
      <c r="L4" s="37"/>
      <c r="M4" s="37"/>
      <c r="N4" s="37"/>
      <c r="O4" s="38"/>
    </row>
    <row r="5" spans="1:15" ht="15">
      <c r="A5" s="37"/>
      <c r="B5" s="37"/>
      <c r="C5" s="45"/>
      <c r="D5" s="45"/>
      <c r="E5" s="38"/>
      <c r="F5" s="38"/>
      <c r="G5" s="38"/>
      <c r="H5" s="1">
        <v>2014</v>
      </c>
      <c r="I5" s="1">
        <f>H5+1</f>
        <v>2015</v>
      </c>
      <c r="J5" s="1">
        <f aca="true" t="shared" si="0" ref="J5:O6">I5+1</f>
        <v>2016</v>
      </c>
      <c r="K5" s="1">
        <f t="shared" si="0"/>
        <v>2017</v>
      </c>
      <c r="L5" s="1">
        <f t="shared" si="0"/>
        <v>2018</v>
      </c>
      <c r="M5" s="1">
        <f t="shared" si="0"/>
        <v>2019</v>
      </c>
      <c r="N5" s="1">
        <f t="shared" si="0"/>
        <v>2020</v>
      </c>
      <c r="O5" s="38"/>
    </row>
    <row r="6" spans="1:15" ht="15">
      <c r="A6" s="2">
        <v>1</v>
      </c>
      <c r="B6" s="2">
        <v>2</v>
      </c>
      <c r="C6" s="2"/>
      <c r="D6" s="2"/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f>J6+1</f>
        <v>9</v>
      </c>
      <c r="L6" s="2">
        <f t="shared" si="0"/>
        <v>10</v>
      </c>
      <c r="M6" s="2">
        <f t="shared" si="0"/>
        <v>11</v>
      </c>
      <c r="N6" s="2">
        <f t="shared" si="0"/>
        <v>12</v>
      </c>
      <c r="O6" s="2">
        <f t="shared" si="0"/>
        <v>13</v>
      </c>
    </row>
    <row r="7" spans="1:15" ht="18.75" customHeight="1">
      <c r="A7" s="39" t="s">
        <v>139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ht="69.75" customHeight="1">
      <c r="A8" s="3" t="s">
        <v>10</v>
      </c>
      <c r="B8" s="4" t="s">
        <v>11</v>
      </c>
      <c r="C8" s="4"/>
      <c r="D8" s="5">
        <f>D9+D11+D13+D15+D17+D19+D21+D23+D24</f>
        <v>4287.1</v>
      </c>
      <c r="E8" s="4" t="s">
        <v>12</v>
      </c>
      <c r="F8" s="6"/>
      <c r="G8" s="7">
        <v>111465.2</v>
      </c>
      <c r="H8" s="7">
        <v>4665.6</v>
      </c>
      <c r="I8" s="7">
        <v>19090.500000000004</v>
      </c>
      <c r="J8" s="7">
        <v>27994.100000000002</v>
      </c>
      <c r="K8" s="7">
        <v>14517.2</v>
      </c>
      <c r="L8" s="7">
        <v>14566.900000000001</v>
      </c>
      <c r="M8" s="7">
        <v>15722.6</v>
      </c>
      <c r="N8" s="7">
        <v>14908.299999999992</v>
      </c>
      <c r="O8" s="8" t="s">
        <v>13</v>
      </c>
    </row>
    <row r="9" spans="1:15" ht="45" customHeight="1">
      <c r="A9" s="9">
        <v>1</v>
      </c>
      <c r="B9" s="10" t="s">
        <v>14</v>
      </c>
      <c r="C9" s="9" t="s">
        <v>15</v>
      </c>
      <c r="D9" s="9">
        <v>520</v>
      </c>
      <c r="E9" s="4" t="s">
        <v>12</v>
      </c>
      <c r="F9" s="11" t="s">
        <v>16</v>
      </c>
      <c r="G9" s="12">
        <v>13520</v>
      </c>
      <c r="H9" s="12">
        <v>1502.2</v>
      </c>
      <c r="I9" s="12">
        <v>3004.4</v>
      </c>
      <c r="J9" s="12">
        <v>3004.4</v>
      </c>
      <c r="K9" s="12">
        <v>1502.2</v>
      </c>
      <c r="L9" s="12">
        <v>1502.2</v>
      </c>
      <c r="M9" s="12">
        <v>1502.2</v>
      </c>
      <c r="N9" s="12">
        <v>1502.3999999999978</v>
      </c>
      <c r="O9" s="13"/>
    </row>
    <row r="10" spans="1:15" ht="45" customHeight="1">
      <c r="A10" s="9"/>
      <c r="B10" s="14" t="s">
        <v>17</v>
      </c>
      <c r="C10" s="9" t="s">
        <v>15</v>
      </c>
      <c r="D10" s="9">
        <f>ROUND(0.5575196009*D9,1)</f>
        <v>289.9</v>
      </c>
      <c r="E10" s="4"/>
      <c r="F10" s="11" t="s">
        <v>16</v>
      </c>
      <c r="G10" s="12">
        <v>7537.7</v>
      </c>
      <c r="H10" s="12">
        <v>0</v>
      </c>
      <c r="I10" s="12">
        <v>1076.8</v>
      </c>
      <c r="J10" s="12">
        <v>2153.6</v>
      </c>
      <c r="K10" s="12">
        <v>1076.8</v>
      </c>
      <c r="L10" s="12">
        <v>1076.8</v>
      </c>
      <c r="M10" s="12">
        <v>1076.8</v>
      </c>
      <c r="N10" s="12">
        <v>1076.8999999999996</v>
      </c>
      <c r="O10" s="13"/>
    </row>
    <row r="11" spans="1:15" ht="45">
      <c r="A11" s="9">
        <f>A9+1</f>
        <v>2</v>
      </c>
      <c r="B11" s="10" t="s">
        <v>18</v>
      </c>
      <c r="C11" s="9" t="s">
        <v>15</v>
      </c>
      <c r="D11" s="9">
        <v>525</v>
      </c>
      <c r="E11" s="4" t="s">
        <v>12</v>
      </c>
      <c r="F11" s="11" t="s">
        <v>16</v>
      </c>
      <c r="G11" s="12">
        <v>13650</v>
      </c>
      <c r="H11" s="12">
        <v>1516.7</v>
      </c>
      <c r="I11" s="12">
        <v>3033.4</v>
      </c>
      <c r="J11" s="12">
        <v>3033.4</v>
      </c>
      <c r="K11" s="12">
        <v>1516.7</v>
      </c>
      <c r="L11" s="12">
        <v>1516.7</v>
      </c>
      <c r="M11" s="12">
        <v>1516.7</v>
      </c>
      <c r="N11" s="12">
        <v>1516.3999999999978</v>
      </c>
      <c r="O11" s="13"/>
    </row>
    <row r="12" spans="1:15" ht="42" customHeight="1">
      <c r="A12" s="9"/>
      <c r="B12" s="14" t="s">
        <v>17</v>
      </c>
      <c r="C12" s="9" t="s">
        <v>15</v>
      </c>
      <c r="D12" s="9">
        <f>ROUND(0.5575196009*D11,1)</f>
        <v>292.7</v>
      </c>
      <c r="E12" s="4" t="s">
        <v>12</v>
      </c>
      <c r="F12" s="11" t="s">
        <v>16</v>
      </c>
      <c r="G12" s="12">
        <v>7610.1</v>
      </c>
      <c r="H12" s="12">
        <v>0</v>
      </c>
      <c r="I12" s="12">
        <v>1087.2</v>
      </c>
      <c r="J12" s="12">
        <v>2174.4</v>
      </c>
      <c r="K12" s="12">
        <v>1087.2</v>
      </c>
      <c r="L12" s="12">
        <v>1087.2</v>
      </c>
      <c r="M12" s="12">
        <v>1087.2</v>
      </c>
      <c r="N12" s="12">
        <v>1086.9000000000005</v>
      </c>
      <c r="O12" s="13"/>
    </row>
    <row r="13" spans="1:15" ht="45">
      <c r="A13" s="9">
        <f>A11+1</f>
        <v>3</v>
      </c>
      <c r="B13" s="10" t="s">
        <v>19</v>
      </c>
      <c r="C13" s="9" t="s">
        <v>15</v>
      </c>
      <c r="D13" s="9">
        <v>485</v>
      </c>
      <c r="E13" s="4" t="s">
        <v>12</v>
      </c>
      <c r="F13" s="11" t="s">
        <v>16</v>
      </c>
      <c r="G13" s="12">
        <v>12610</v>
      </c>
      <c r="H13" s="12">
        <v>0</v>
      </c>
      <c r="I13" s="12">
        <v>1801.4</v>
      </c>
      <c r="J13" s="12">
        <v>3602.8</v>
      </c>
      <c r="K13" s="12">
        <v>1801.4</v>
      </c>
      <c r="L13" s="12">
        <v>1801.4</v>
      </c>
      <c r="M13" s="12">
        <v>1801.4</v>
      </c>
      <c r="N13" s="12">
        <v>1801.6000000000004</v>
      </c>
      <c r="O13" s="13"/>
    </row>
    <row r="14" spans="1:15" ht="42" customHeight="1">
      <c r="A14" s="9"/>
      <c r="B14" s="14" t="s">
        <v>17</v>
      </c>
      <c r="C14" s="9" t="s">
        <v>15</v>
      </c>
      <c r="D14" s="9">
        <f>ROUND(0.5575196009*D13,1)</f>
        <v>270.4</v>
      </c>
      <c r="E14" s="4" t="s">
        <v>12</v>
      </c>
      <c r="F14" s="11" t="s">
        <v>16</v>
      </c>
      <c r="G14" s="12">
        <v>7030.3</v>
      </c>
      <c r="H14" s="12">
        <v>0</v>
      </c>
      <c r="I14" s="12">
        <v>900.7</v>
      </c>
      <c r="J14" s="12">
        <v>945.7</v>
      </c>
      <c r="K14" s="12">
        <v>993</v>
      </c>
      <c r="L14" s="12">
        <v>1042.7</v>
      </c>
      <c r="M14" s="12">
        <v>1094.8</v>
      </c>
      <c r="N14" s="12">
        <v>2053.3999999999996</v>
      </c>
      <c r="O14" s="13"/>
    </row>
    <row r="15" spans="1:15" ht="47.25" customHeight="1">
      <c r="A15" s="9">
        <v>4</v>
      </c>
      <c r="B15" s="10" t="s">
        <v>20</v>
      </c>
      <c r="C15" s="9" t="s">
        <v>15</v>
      </c>
      <c r="D15" s="9">
        <v>350</v>
      </c>
      <c r="E15" s="4" t="s">
        <v>12</v>
      </c>
      <c r="F15" s="11" t="s">
        <v>16</v>
      </c>
      <c r="G15" s="12">
        <v>9100</v>
      </c>
      <c r="H15" s="12">
        <v>0</v>
      </c>
      <c r="I15" s="12">
        <v>1300</v>
      </c>
      <c r="J15" s="12">
        <v>2600</v>
      </c>
      <c r="K15" s="12">
        <v>1300</v>
      </c>
      <c r="L15" s="12">
        <v>1300</v>
      </c>
      <c r="M15" s="12">
        <v>1300</v>
      </c>
      <c r="N15" s="12">
        <v>1300</v>
      </c>
      <c r="O15" s="13"/>
    </row>
    <row r="16" spans="1:15" ht="42" customHeight="1">
      <c r="A16" s="9"/>
      <c r="B16" s="14" t="s">
        <v>17</v>
      </c>
      <c r="C16" s="9" t="s">
        <v>15</v>
      </c>
      <c r="D16" s="9">
        <f>ROUND(0.5575196009*D15,1)</f>
        <v>195.1</v>
      </c>
      <c r="E16" s="4" t="s">
        <v>12</v>
      </c>
      <c r="F16" s="11" t="s">
        <v>16</v>
      </c>
      <c r="G16" s="12">
        <v>5073.4</v>
      </c>
      <c r="H16" s="12">
        <v>0</v>
      </c>
      <c r="I16" s="12">
        <v>900.7</v>
      </c>
      <c r="J16" s="12">
        <v>968.1</v>
      </c>
      <c r="K16" s="12">
        <v>1016.5</v>
      </c>
      <c r="L16" s="12">
        <v>1067.3</v>
      </c>
      <c r="M16" s="12">
        <v>1120.8</v>
      </c>
      <c r="N16" s="12">
        <v>0</v>
      </c>
      <c r="O16" s="13"/>
    </row>
    <row r="17" spans="1:15" ht="47.25" customHeight="1">
      <c r="A17" s="9">
        <v>5</v>
      </c>
      <c r="B17" s="10" t="s">
        <v>21</v>
      </c>
      <c r="C17" s="9" t="s">
        <v>15</v>
      </c>
      <c r="D17" s="9">
        <v>495</v>
      </c>
      <c r="E17" s="4" t="s">
        <v>12</v>
      </c>
      <c r="F17" s="11" t="s">
        <v>16</v>
      </c>
      <c r="G17" s="12">
        <v>12870</v>
      </c>
      <c r="H17" s="12">
        <v>0</v>
      </c>
      <c r="I17" s="12">
        <v>1838.6</v>
      </c>
      <c r="J17" s="12">
        <v>3677.2</v>
      </c>
      <c r="K17" s="12">
        <v>1838.6</v>
      </c>
      <c r="L17" s="12">
        <v>1838.6</v>
      </c>
      <c r="M17" s="12">
        <v>1838.6</v>
      </c>
      <c r="N17" s="12">
        <v>1838.3999999999996</v>
      </c>
      <c r="O17" s="13"/>
    </row>
    <row r="18" spans="1:15" ht="42" customHeight="1">
      <c r="A18" s="9"/>
      <c r="B18" s="14" t="s">
        <v>17</v>
      </c>
      <c r="C18" s="9" t="s">
        <v>15</v>
      </c>
      <c r="D18" s="9">
        <f>ROUND(0.5575196009*D17,1)</f>
        <v>276</v>
      </c>
      <c r="E18" s="4" t="s">
        <v>12</v>
      </c>
      <c r="F18" s="11" t="s">
        <v>16</v>
      </c>
      <c r="G18" s="12">
        <v>7175.3</v>
      </c>
      <c r="H18" s="12">
        <v>0</v>
      </c>
      <c r="I18" s="12">
        <v>900.7</v>
      </c>
      <c r="J18" s="12">
        <v>945.7</v>
      </c>
      <c r="K18" s="12">
        <v>993</v>
      </c>
      <c r="L18" s="12">
        <v>1042.7</v>
      </c>
      <c r="M18" s="12">
        <v>2198.4</v>
      </c>
      <c r="N18" s="12">
        <v>1094.8000000000002</v>
      </c>
      <c r="O18" s="13"/>
    </row>
    <row r="19" spans="1:15" ht="54" customHeight="1">
      <c r="A19" s="9">
        <v>6</v>
      </c>
      <c r="B19" s="10" t="s">
        <v>22</v>
      </c>
      <c r="C19" s="9" t="s">
        <v>15</v>
      </c>
      <c r="D19" s="9">
        <v>540</v>
      </c>
      <c r="E19" s="4" t="s">
        <v>12</v>
      </c>
      <c r="F19" s="11" t="s">
        <v>16</v>
      </c>
      <c r="G19" s="12">
        <v>14040</v>
      </c>
      <c r="H19" s="12">
        <v>0</v>
      </c>
      <c r="I19" s="12">
        <v>2005.7</v>
      </c>
      <c r="J19" s="12">
        <v>4011.4</v>
      </c>
      <c r="K19" s="12">
        <v>2005.7</v>
      </c>
      <c r="L19" s="12">
        <v>2005.7</v>
      </c>
      <c r="M19" s="12">
        <v>2005.7</v>
      </c>
      <c r="N19" s="12">
        <v>2005.7999999999993</v>
      </c>
      <c r="O19" s="13"/>
    </row>
    <row r="20" spans="1:15" ht="42" customHeight="1">
      <c r="A20" s="9"/>
      <c r="B20" s="14" t="s">
        <v>17</v>
      </c>
      <c r="C20" s="9" t="s">
        <v>15</v>
      </c>
      <c r="D20" s="9">
        <f>ROUND(0.5575196009*D19,1)</f>
        <v>301.1</v>
      </c>
      <c r="E20" s="4" t="s">
        <v>12</v>
      </c>
      <c r="F20" s="11" t="s">
        <v>16</v>
      </c>
      <c r="G20" s="12">
        <v>7827.6</v>
      </c>
      <c r="H20" s="12">
        <v>0</v>
      </c>
      <c r="I20" s="12">
        <v>900.7</v>
      </c>
      <c r="J20" s="12">
        <v>945.7</v>
      </c>
      <c r="K20" s="12">
        <v>993</v>
      </c>
      <c r="L20" s="12">
        <v>1042.7</v>
      </c>
      <c r="M20" s="12">
        <v>2198.4</v>
      </c>
      <c r="N20" s="12">
        <v>1747.1000000000004</v>
      </c>
      <c r="O20" s="13"/>
    </row>
    <row r="21" spans="1:15" ht="45">
      <c r="A21" s="9">
        <v>7</v>
      </c>
      <c r="B21" s="10" t="s">
        <v>23</v>
      </c>
      <c r="C21" s="9" t="s">
        <v>15</v>
      </c>
      <c r="D21" s="9">
        <v>570</v>
      </c>
      <c r="E21" s="4" t="s">
        <v>12</v>
      </c>
      <c r="F21" s="11" t="s">
        <v>16</v>
      </c>
      <c r="G21" s="12">
        <v>14820</v>
      </c>
      <c r="H21" s="12">
        <v>1646.7</v>
      </c>
      <c r="I21" s="12">
        <v>3293.4</v>
      </c>
      <c r="J21" s="12">
        <v>3293.4</v>
      </c>
      <c r="K21" s="12">
        <v>1646.7</v>
      </c>
      <c r="L21" s="12">
        <v>1646.7</v>
      </c>
      <c r="M21" s="12">
        <v>1646.7</v>
      </c>
      <c r="N21" s="12">
        <v>1646.3999999999978</v>
      </c>
      <c r="O21" s="13"/>
    </row>
    <row r="22" spans="1:15" ht="42" customHeight="1">
      <c r="A22" s="9"/>
      <c r="B22" s="14" t="s">
        <v>17</v>
      </c>
      <c r="C22" s="9" t="s">
        <v>15</v>
      </c>
      <c r="D22" s="9">
        <f>ROUND(0.5575196009*D21,1)</f>
        <v>317.8</v>
      </c>
      <c r="E22" s="4" t="s">
        <v>12</v>
      </c>
      <c r="F22" s="11" t="s">
        <v>16</v>
      </c>
      <c r="G22" s="12">
        <v>8262.4</v>
      </c>
      <c r="H22" s="12">
        <v>0</v>
      </c>
      <c r="I22" s="12">
        <v>1180.3</v>
      </c>
      <c r="J22" s="12">
        <v>2360.6</v>
      </c>
      <c r="K22" s="12">
        <v>1180.3</v>
      </c>
      <c r="L22" s="12">
        <v>1180.3</v>
      </c>
      <c r="M22" s="12">
        <v>1180.3</v>
      </c>
      <c r="N22" s="12">
        <v>1180.5999999999995</v>
      </c>
      <c r="O22" s="13"/>
    </row>
    <row r="23" spans="1:15" ht="54" customHeight="1">
      <c r="A23" s="9">
        <v>8</v>
      </c>
      <c r="B23" s="10" t="s">
        <v>24</v>
      </c>
      <c r="C23" s="9" t="s">
        <v>15</v>
      </c>
      <c r="D23" s="9">
        <v>515</v>
      </c>
      <c r="E23" s="4" t="s">
        <v>12</v>
      </c>
      <c r="F23" s="11" t="s">
        <v>16</v>
      </c>
      <c r="G23" s="12">
        <v>13390</v>
      </c>
      <c r="H23" s="12">
        <v>0</v>
      </c>
      <c r="I23" s="12">
        <v>1912.9</v>
      </c>
      <c r="J23" s="12">
        <v>3825.8</v>
      </c>
      <c r="K23" s="12">
        <v>1912.9</v>
      </c>
      <c r="L23" s="12">
        <v>1912.9</v>
      </c>
      <c r="M23" s="12">
        <v>1912.9</v>
      </c>
      <c r="N23" s="12">
        <v>1912.6000000000004</v>
      </c>
      <c r="O23" s="13"/>
    </row>
    <row r="24" spans="1:15" ht="42" customHeight="1">
      <c r="A24" s="9"/>
      <c r="B24" s="14" t="s">
        <v>17</v>
      </c>
      <c r="C24" s="9" t="s">
        <v>15</v>
      </c>
      <c r="D24" s="9">
        <f>ROUND(0.5575196009*D23,1)</f>
        <v>287.1</v>
      </c>
      <c r="E24" s="4" t="s">
        <v>12</v>
      </c>
      <c r="F24" s="11" t="s">
        <v>16</v>
      </c>
      <c r="G24" s="12">
        <v>7465.2</v>
      </c>
      <c r="H24" s="12">
        <v>0</v>
      </c>
      <c r="I24" s="12">
        <v>900.7</v>
      </c>
      <c r="J24" s="12">
        <v>945.7</v>
      </c>
      <c r="K24" s="12">
        <v>993</v>
      </c>
      <c r="L24" s="12">
        <v>1042.7</v>
      </c>
      <c r="M24" s="12">
        <v>2198.4</v>
      </c>
      <c r="N24" s="12">
        <v>1384.6999999999998</v>
      </c>
      <c r="O24" s="13"/>
    </row>
    <row r="25" spans="1:15" ht="42" customHeight="1">
      <c r="A25" s="9"/>
      <c r="B25" s="14" t="s">
        <v>25</v>
      </c>
      <c r="C25" s="9" t="s">
        <v>15</v>
      </c>
      <c r="D25" s="9">
        <f>D24+D22+D20+D18+D16+D14+D12+D10</f>
        <v>2230.1</v>
      </c>
      <c r="E25" s="4" t="s">
        <v>12</v>
      </c>
      <c r="F25" s="11"/>
      <c r="G25" s="12"/>
      <c r="H25" s="12"/>
      <c r="I25" s="12"/>
      <c r="J25" s="12"/>
      <c r="K25" s="12"/>
      <c r="L25" s="12"/>
      <c r="M25" s="12"/>
      <c r="N25" s="12"/>
      <c r="O25" s="13"/>
    </row>
    <row r="26" spans="1:15" ht="42" customHeight="1">
      <c r="A26" s="40" t="s">
        <v>138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2"/>
    </row>
    <row r="27" spans="1:15" ht="28.5" customHeight="1">
      <c r="A27" s="3" t="s">
        <v>10</v>
      </c>
      <c r="B27" s="3" t="s">
        <v>27</v>
      </c>
      <c r="C27" s="3"/>
      <c r="D27" s="15">
        <f>D28+D29+D30+D31+D32+D33+D34+D35+D36+D37+D38+D39+D40+D41+D42+D43+D44+D45</f>
        <v>68.8</v>
      </c>
      <c r="E27" s="4" t="s">
        <v>12</v>
      </c>
      <c r="F27" s="16"/>
      <c r="G27" s="17">
        <v>86414.78181711999</v>
      </c>
      <c r="H27" s="17">
        <v>907</v>
      </c>
      <c r="I27" s="17">
        <v>9951.5</v>
      </c>
      <c r="J27" s="17">
        <v>18307.712936919997</v>
      </c>
      <c r="K27" s="17">
        <v>14907.01293692</v>
      </c>
      <c r="L27" s="17">
        <v>14003.733333333334</v>
      </c>
      <c r="M27" s="17">
        <v>13500.331701386665</v>
      </c>
      <c r="N27" s="17">
        <v>10119.647552080001</v>
      </c>
      <c r="O27" s="18"/>
    </row>
    <row r="28" spans="1:15" ht="54" customHeight="1">
      <c r="A28" s="9">
        <v>1</v>
      </c>
      <c r="B28" s="9" t="s">
        <v>28</v>
      </c>
      <c r="C28" s="9" t="s">
        <v>29</v>
      </c>
      <c r="D28" s="9">
        <v>4</v>
      </c>
      <c r="E28" s="4" t="s">
        <v>12</v>
      </c>
      <c r="F28" s="11" t="s">
        <v>16</v>
      </c>
      <c r="G28" s="12">
        <v>4717.8</v>
      </c>
      <c r="H28" s="19">
        <v>567</v>
      </c>
      <c r="I28" s="19">
        <v>4150.8</v>
      </c>
      <c r="J28" s="12"/>
      <c r="K28" s="12"/>
      <c r="L28" s="12"/>
      <c r="M28" s="12"/>
      <c r="N28" s="12"/>
      <c r="O28" s="13"/>
    </row>
    <row r="29" spans="1:15" ht="54" customHeight="1">
      <c r="A29" s="9">
        <f aca="true" t="shared" si="1" ref="A29:A45">A28+1</f>
        <v>2</v>
      </c>
      <c r="B29" s="9" t="s">
        <v>30</v>
      </c>
      <c r="C29" s="9" t="s">
        <v>29</v>
      </c>
      <c r="D29" s="9">
        <v>2.4</v>
      </c>
      <c r="E29" s="4" t="s">
        <v>12</v>
      </c>
      <c r="F29" s="11" t="s">
        <v>16</v>
      </c>
      <c r="G29" s="12">
        <v>2830.7</v>
      </c>
      <c r="H29" s="12"/>
      <c r="I29" s="19">
        <v>340</v>
      </c>
      <c r="J29" s="19">
        <v>2490.7</v>
      </c>
      <c r="K29" s="12"/>
      <c r="L29" s="12"/>
      <c r="M29" s="12"/>
      <c r="N29" s="12"/>
      <c r="O29" s="13"/>
    </row>
    <row r="30" spans="1:15" ht="41.25" customHeight="1">
      <c r="A30" s="9">
        <f t="shared" si="1"/>
        <v>3</v>
      </c>
      <c r="B30" s="9" t="s">
        <v>31</v>
      </c>
      <c r="C30" s="9" t="s">
        <v>29</v>
      </c>
      <c r="D30" s="9">
        <v>2.5</v>
      </c>
      <c r="E30" s="4" t="s">
        <v>12</v>
      </c>
      <c r="F30" s="11" t="s">
        <v>16</v>
      </c>
      <c r="G30" s="12">
        <v>2948.7</v>
      </c>
      <c r="H30" s="12"/>
      <c r="I30" s="12"/>
      <c r="J30" s="19">
        <v>354</v>
      </c>
      <c r="K30" s="19">
        <v>2594.7</v>
      </c>
      <c r="L30" s="12"/>
      <c r="M30" s="12"/>
      <c r="N30" s="12"/>
      <c r="O30" s="13"/>
    </row>
    <row r="31" spans="1:15" ht="44.25" customHeight="1">
      <c r="A31" s="9">
        <f t="shared" si="1"/>
        <v>4</v>
      </c>
      <c r="B31" s="9" t="s">
        <v>32</v>
      </c>
      <c r="C31" s="9" t="s">
        <v>29</v>
      </c>
      <c r="D31" s="9">
        <v>3</v>
      </c>
      <c r="E31" s="4" t="s">
        <v>12</v>
      </c>
      <c r="F31" s="11" t="s">
        <v>16</v>
      </c>
      <c r="G31" s="12">
        <v>3538.4</v>
      </c>
      <c r="H31" s="12"/>
      <c r="I31" s="12"/>
      <c r="J31" s="12"/>
      <c r="K31" s="19">
        <v>425</v>
      </c>
      <c r="L31" s="19">
        <v>3113.4</v>
      </c>
      <c r="M31" s="12"/>
      <c r="N31" s="12"/>
      <c r="O31" s="13"/>
    </row>
    <row r="32" spans="1:15" ht="42.75" customHeight="1">
      <c r="A32" s="9">
        <f t="shared" si="1"/>
        <v>5</v>
      </c>
      <c r="B32" s="9" t="s">
        <v>33</v>
      </c>
      <c r="C32" s="9" t="s">
        <v>29</v>
      </c>
      <c r="D32" s="9">
        <v>10</v>
      </c>
      <c r="E32" s="4" t="s">
        <v>12</v>
      </c>
      <c r="F32" s="11" t="s">
        <v>16</v>
      </c>
      <c r="G32" s="12">
        <v>11794.6</v>
      </c>
      <c r="H32" s="12"/>
      <c r="I32" s="12"/>
      <c r="J32" s="20"/>
      <c r="K32" s="19">
        <v>1416</v>
      </c>
      <c r="L32" s="19">
        <v>3459.5333333333333</v>
      </c>
      <c r="M32" s="19">
        <v>6919.0666666666675</v>
      </c>
      <c r="N32" s="12"/>
      <c r="O32" s="13"/>
    </row>
    <row r="33" spans="1:15" ht="42" customHeight="1">
      <c r="A33" s="9">
        <f t="shared" si="1"/>
        <v>6</v>
      </c>
      <c r="B33" s="9" t="s">
        <v>34</v>
      </c>
      <c r="C33" s="9" t="s">
        <v>29</v>
      </c>
      <c r="D33" s="9">
        <v>2.5</v>
      </c>
      <c r="E33" s="4" t="s">
        <v>12</v>
      </c>
      <c r="F33" s="11" t="s">
        <v>16</v>
      </c>
      <c r="G33" s="12">
        <v>2948.7</v>
      </c>
      <c r="H33" s="12"/>
      <c r="I33" s="19">
        <v>354</v>
      </c>
      <c r="J33" s="19">
        <v>2594.7</v>
      </c>
      <c r="K33" s="12"/>
      <c r="L33" s="12"/>
      <c r="M33" s="12"/>
      <c r="N33" s="12"/>
      <c r="O33" s="13"/>
    </row>
    <row r="34" spans="1:15" ht="42.75" customHeight="1">
      <c r="A34" s="9">
        <f t="shared" si="1"/>
        <v>7</v>
      </c>
      <c r="B34" s="9" t="s">
        <v>35</v>
      </c>
      <c r="C34" s="9" t="s">
        <v>29</v>
      </c>
      <c r="D34" s="9">
        <v>2</v>
      </c>
      <c r="E34" s="4" t="s">
        <v>12</v>
      </c>
      <c r="F34" s="11" t="s">
        <v>16</v>
      </c>
      <c r="G34" s="12">
        <v>2358.9</v>
      </c>
      <c r="H34" s="12"/>
      <c r="I34" s="12"/>
      <c r="J34" s="19">
        <v>284</v>
      </c>
      <c r="K34" s="19">
        <v>2074.9</v>
      </c>
      <c r="L34" s="12"/>
      <c r="M34" s="12"/>
      <c r="N34" s="12"/>
      <c r="O34" s="13"/>
    </row>
    <row r="35" spans="1:15" ht="45" customHeight="1">
      <c r="A35" s="9">
        <f t="shared" si="1"/>
        <v>8</v>
      </c>
      <c r="B35" s="9" t="s">
        <v>36</v>
      </c>
      <c r="C35" s="9" t="s">
        <v>29</v>
      </c>
      <c r="D35" s="9">
        <v>1.5</v>
      </c>
      <c r="E35" s="4" t="s">
        <v>12</v>
      </c>
      <c r="F35" s="11" t="s">
        <v>16</v>
      </c>
      <c r="G35" s="12">
        <v>1769.2</v>
      </c>
      <c r="H35" s="12"/>
      <c r="I35" s="12"/>
      <c r="J35" s="12"/>
      <c r="K35" s="12"/>
      <c r="L35" s="12">
        <v>1769.2</v>
      </c>
      <c r="M35" s="12"/>
      <c r="N35" s="12"/>
      <c r="O35" s="13"/>
    </row>
    <row r="36" spans="1:15" ht="43.5" customHeight="1">
      <c r="A36" s="9">
        <f t="shared" si="1"/>
        <v>9</v>
      </c>
      <c r="B36" s="9" t="s">
        <v>37</v>
      </c>
      <c r="C36" s="9" t="s">
        <v>29</v>
      </c>
      <c r="D36" s="9">
        <v>4.5</v>
      </c>
      <c r="E36" s="4" t="s">
        <v>12</v>
      </c>
      <c r="F36" s="11" t="s">
        <v>16</v>
      </c>
      <c r="G36" s="12">
        <v>5307.6</v>
      </c>
      <c r="H36" s="12"/>
      <c r="I36" s="12"/>
      <c r="J36" s="12"/>
      <c r="K36" s="19">
        <v>637</v>
      </c>
      <c r="L36" s="19">
        <v>4670.6</v>
      </c>
      <c r="M36" s="12"/>
      <c r="N36" s="12"/>
      <c r="O36" s="13"/>
    </row>
    <row r="37" spans="1:15" ht="40.5" customHeight="1">
      <c r="A37" s="9">
        <f t="shared" si="1"/>
        <v>10</v>
      </c>
      <c r="B37" s="9" t="s">
        <v>38</v>
      </c>
      <c r="C37" s="9" t="s">
        <v>29</v>
      </c>
      <c r="D37" s="9">
        <v>2</v>
      </c>
      <c r="E37" s="4" t="s">
        <v>12</v>
      </c>
      <c r="F37" s="11" t="s">
        <v>16</v>
      </c>
      <c r="G37" s="12">
        <v>2908.9</v>
      </c>
      <c r="H37" s="12"/>
      <c r="I37" s="19">
        <v>350</v>
      </c>
      <c r="J37" s="19">
        <v>2558.9</v>
      </c>
      <c r="K37" s="12"/>
      <c r="L37" s="12"/>
      <c r="M37" s="12"/>
      <c r="N37" s="12"/>
      <c r="O37" s="13"/>
    </row>
    <row r="38" spans="1:15" ht="41.25" customHeight="1">
      <c r="A38" s="9">
        <f t="shared" si="1"/>
        <v>11</v>
      </c>
      <c r="B38" s="9" t="s">
        <v>39</v>
      </c>
      <c r="C38" s="9" t="s">
        <v>29</v>
      </c>
      <c r="D38" s="9">
        <v>10</v>
      </c>
      <c r="E38" s="4" t="s">
        <v>12</v>
      </c>
      <c r="F38" s="11" t="s">
        <v>16</v>
      </c>
      <c r="G38" s="12">
        <v>11794.6</v>
      </c>
      <c r="H38" s="12"/>
      <c r="I38" s="19">
        <v>1416</v>
      </c>
      <c r="J38" s="12">
        <v>5897.3</v>
      </c>
      <c r="K38" s="19">
        <v>4481.3</v>
      </c>
      <c r="L38" s="12"/>
      <c r="M38" s="12"/>
      <c r="N38" s="12"/>
      <c r="O38" s="13"/>
    </row>
    <row r="39" spans="1:15" ht="42" customHeight="1">
      <c r="A39" s="9">
        <f t="shared" si="1"/>
        <v>12</v>
      </c>
      <c r="B39" s="9" t="s">
        <v>40</v>
      </c>
      <c r="C39" s="9" t="s">
        <v>29</v>
      </c>
      <c r="D39" s="9">
        <v>3</v>
      </c>
      <c r="E39" s="4" t="s">
        <v>12</v>
      </c>
      <c r="F39" s="11" t="s">
        <v>16</v>
      </c>
      <c r="G39" s="12">
        <v>3538.3825173600003</v>
      </c>
      <c r="H39" s="12"/>
      <c r="I39" s="12"/>
      <c r="J39" s="12"/>
      <c r="K39" s="12"/>
      <c r="L39" s="12"/>
      <c r="M39" s="12"/>
      <c r="N39" s="12">
        <v>3538.3825173600003</v>
      </c>
      <c r="O39" s="13"/>
    </row>
    <row r="40" spans="1:15" ht="41.25" customHeight="1">
      <c r="A40" s="9">
        <f t="shared" si="1"/>
        <v>13</v>
      </c>
      <c r="B40" s="9" t="s">
        <v>41</v>
      </c>
      <c r="C40" s="9" t="s">
        <v>29</v>
      </c>
      <c r="D40" s="9">
        <v>0.5</v>
      </c>
      <c r="E40" s="4" t="s">
        <v>12</v>
      </c>
      <c r="F40" s="11" t="s">
        <v>16</v>
      </c>
      <c r="G40" s="12">
        <v>589.7304195599999</v>
      </c>
      <c r="H40" s="12"/>
      <c r="I40" s="12"/>
      <c r="J40" s="12">
        <v>589.7304195599999</v>
      </c>
      <c r="K40" s="12"/>
      <c r="L40" s="12"/>
      <c r="M40" s="12"/>
      <c r="N40" s="12"/>
      <c r="O40" s="13"/>
    </row>
    <row r="41" spans="1:15" ht="42" customHeight="1">
      <c r="A41" s="9">
        <f t="shared" si="1"/>
        <v>14</v>
      </c>
      <c r="B41" s="9" t="s">
        <v>42</v>
      </c>
      <c r="C41" s="9" t="s">
        <v>29</v>
      </c>
      <c r="D41" s="9">
        <v>0.5</v>
      </c>
      <c r="E41" s="4" t="s">
        <v>12</v>
      </c>
      <c r="F41" s="11" t="s">
        <v>16</v>
      </c>
      <c r="G41" s="12">
        <v>589.7304195599999</v>
      </c>
      <c r="H41" s="12"/>
      <c r="I41" s="12"/>
      <c r="J41" s="12"/>
      <c r="K41" s="12">
        <v>589.7304195599999</v>
      </c>
      <c r="L41" s="12"/>
      <c r="M41" s="12"/>
      <c r="N41" s="12"/>
      <c r="O41" s="13"/>
    </row>
    <row r="42" spans="1:15" ht="40.5" customHeight="1">
      <c r="A42" s="9">
        <f t="shared" si="1"/>
        <v>15</v>
      </c>
      <c r="B42" s="9" t="s">
        <v>43</v>
      </c>
      <c r="C42" s="9" t="s">
        <v>29</v>
      </c>
      <c r="D42" s="9">
        <v>5</v>
      </c>
      <c r="E42" s="4" t="s">
        <v>12</v>
      </c>
      <c r="F42" s="11" t="s">
        <v>16</v>
      </c>
      <c r="G42" s="12">
        <v>5897.3041956</v>
      </c>
      <c r="H42" s="12"/>
      <c r="I42" s="12"/>
      <c r="J42" s="12"/>
      <c r="K42" s="12"/>
      <c r="L42" s="12"/>
      <c r="M42" s="12">
        <v>2948.6520978</v>
      </c>
      <c r="N42" s="12">
        <v>2948.6520978</v>
      </c>
      <c r="O42" s="13"/>
    </row>
    <row r="43" spans="1:15" ht="39.75" customHeight="1">
      <c r="A43" s="9">
        <f t="shared" si="1"/>
        <v>16</v>
      </c>
      <c r="B43" s="9" t="s">
        <v>44</v>
      </c>
      <c r="C43" s="9" t="s">
        <v>29</v>
      </c>
      <c r="D43" s="9">
        <v>2.4</v>
      </c>
      <c r="E43" s="4" t="s">
        <v>12</v>
      </c>
      <c r="F43" s="11" t="s">
        <v>16</v>
      </c>
      <c r="G43" s="12">
        <v>2830.7</v>
      </c>
      <c r="H43" s="19">
        <v>340</v>
      </c>
      <c r="I43" s="19">
        <v>2490.7</v>
      </c>
      <c r="J43" s="12"/>
      <c r="K43" s="12"/>
      <c r="L43" s="12"/>
      <c r="M43" s="12"/>
      <c r="N43" s="12"/>
      <c r="O43" s="13"/>
    </row>
    <row r="44" spans="1:15" ht="39.75" customHeight="1">
      <c r="A44" s="9">
        <f t="shared" si="1"/>
        <v>17</v>
      </c>
      <c r="B44" s="9" t="s">
        <v>45</v>
      </c>
      <c r="C44" s="9" t="s">
        <v>29</v>
      </c>
      <c r="D44" s="9">
        <v>6</v>
      </c>
      <c r="E44" s="4" t="s">
        <v>12</v>
      </c>
      <c r="F44" s="11" t="s">
        <v>16</v>
      </c>
      <c r="G44" s="12">
        <v>7076.765034720001</v>
      </c>
      <c r="H44" s="12"/>
      <c r="I44" s="19">
        <v>850</v>
      </c>
      <c r="J44" s="12">
        <v>3538.3825173600003</v>
      </c>
      <c r="K44" s="19">
        <v>2688.3825173600003</v>
      </c>
      <c r="L44" s="12"/>
      <c r="M44" s="12"/>
      <c r="N44" s="12"/>
      <c r="O44" s="13"/>
    </row>
    <row r="45" spans="1:18" ht="40.5" customHeight="1">
      <c r="A45" s="9">
        <f t="shared" si="1"/>
        <v>18</v>
      </c>
      <c r="B45" s="9" t="s">
        <v>46</v>
      </c>
      <c r="C45" s="9" t="s">
        <v>29</v>
      </c>
      <c r="D45" s="9">
        <v>7</v>
      </c>
      <c r="E45" s="4" t="s">
        <v>12</v>
      </c>
      <c r="F45" s="11" t="s">
        <v>16</v>
      </c>
      <c r="G45" s="12">
        <v>8256.22587384</v>
      </c>
      <c r="H45" s="12"/>
      <c r="I45" s="12"/>
      <c r="J45" s="12"/>
      <c r="K45" s="12"/>
      <c r="L45" s="19">
        <v>991</v>
      </c>
      <c r="M45" s="12">
        <v>3632.61293692</v>
      </c>
      <c r="N45" s="12">
        <v>3632.61293692</v>
      </c>
      <c r="O45" s="13"/>
      <c r="R45">
        <f>(2.945+1*0.55)*1.18*3.58</f>
        <v>14.764278000000001</v>
      </c>
    </row>
    <row r="46" spans="1:15" ht="40.5" customHeight="1">
      <c r="A46" s="9">
        <v>19</v>
      </c>
      <c r="B46" s="9" t="s">
        <v>47</v>
      </c>
      <c r="C46" s="9" t="s">
        <v>29</v>
      </c>
      <c r="D46" s="9">
        <v>4</v>
      </c>
      <c r="E46" s="4" t="s">
        <v>12</v>
      </c>
      <c r="F46" s="11" t="s">
        <v>16</v>
      </c>
      <c r="G46" s="12">
        <v>4717.843356479999</v>
      </c>
      <c r="H46" s="12"/>
      <c r="I46" s="12"/>
      <c r="J46" s="12"/>
      <c r="K46" s="12"/>
      <c r="L46" s="19"/>
      <c r="M46" s="12"/>
      <c r="N46" s="12"/>
      <c r="O46" s="13"/>
    </row>
    <row r="47" spans="1:15" ht="28.5" customHeight="1">
      <c r="A47" s="3" t="s">
        <v>26</v>
      </c>
      <c r="B47" s="3" t="s">
        <v>49</v>
      </c>
      <c r="C47" s="3"/>
      <c r="D47" s="21">
        <f>D48+D49+D50+D51+D52+D53+D54+D55+D56+D57+D58+D59+D60+D61+D62+D63+D64+D65+D66+D67+D68+D69+D70+D71+D72+D73</f>
        <v>61.75</v>
      </c>
      <c r="E47" s="4" t="s">
        <v>12</v>
      </c>
      <c r="F47" s="16"/>
      <c r="G47" s="22">
        <v>52978.68542326999</v>
      </c>
      <c r="H47" s="22">
        <v>10722.534028037999</v>
      </c>
      <c r="I47" s="22">
        <v>12613.933773320001</v>
      </c>
      <c r="J47" s="22">
        <v>8942.344980912</v>
      </c>
      <c r="K47" s="22">
        <v>8859.545490348</v>
      </c>
      <c r="L47" s="22">
        <v>4305.573509328</v>
      </c>
      <c r="M47" s="22">
        <v>5050.768924404</v>
      </c>
      <c r="N47" s="22">
        <v>2483.9847169199998</v>
      </c>
      <c r="O47" s="18"/>
    </row>
    <row r="48" spans="1:15" ht="55.5" customHeight="1">
      <c r="A48" s="9">
        <v>1</v>
      </c>
      <c r="B48" s="9" t="s">
        <v>50</v>
      </c>
      <c r="C48" s="9" t="s">
        <v>29</v>
      </c>
      <c r="D48" s="23">
        <v>1.1</v>
      </c>
      <c r="E48" s="4" t="s">
        <v>12</v>
      </c>
      <c r="F48" s="11" t="s">
        <v>16</v>
      </c>
      <c r="G48" s="12">
        <v>910.7943962040001</v>
      </c>
      <c r="H48" s="12">
        <v>910.7943962040001</v>
      </c>
      <c r="I48" s="12"/>
      <c r="J48" s="12"/>
      <c r="K48" s="12"/>
      <c r="L48" s="12"/>
      <c r="M48" s="12"/>
      <c r="N48" s="12"/>
      <c r="O48" s="13"/>
    </row>
    <row r="49" spans="1:15" ht="54.75" customHeight="1">
      <c r="A49" s="9">
        <f aca="true" t="shared" si="2" ref="A49:A73">A48+1</f>
        <v>2</v>
      </c>
      <c r="B49" s="9" t="s">
        <v>51</v>
      </c>
      <c r="C49" s="9" t="s">
        <v>29</v>
      </c>
      <c r="D49" s="23">
        <v>4.8</v>
      </c>
      <c r="E49" s="4" t="s">
        <v>12</v>
      </c>
      <c r="F49" s="11" t="s">
        <v>16</v>
      </c>
      <c r="G49" s="12">
        <v>3974.375547072</v>
      </c>
      <c r="H49" s="12">
        <v>3974.375547072</v>
      </c>
      <c r="J49" s="12"/>
      <c r="K49" s="12"/>
      <c r="L49" s="12"/>
      <c r="M49" s="12"/>
      <c r="N49" s="12"/>
      <c r="O49" s="13"/>
    </row>
    <row r="50" spans="1:15" ht="53.25" customHeight="1">
      <c r="A50" s="9">
        <f t="shared" si="2"/>
        <v>3</v>
      </c>
      <c r="B50" s="9" t="s">
        <v>52</v>
      </c>
      <c r="C50" s="9" t="s">
        <v>29</v>
      </c>
      <c r="D50" s="9">
        <v>2.8</v>
      </c>
      <c r="E50" s="4" t="s">
        <v>12</v>
      </c>
      <c r="F50" s="11" t="s">
        <v>16</v>
      </c>
      <c r="G50" s="12">
        <v>2318.385735792</v>
      </c>
      <c r="H50" s="12"/>
      <c r="I50" s="12"/>
      <c r="J50" s="12">
        <v>2318.385735792</v>
      </c>
      <c r="K50" s="12"/>
      <c r="L50" s="12"/>
      <c r="M50" s="12"/>
      <c r="N50" s="12"/>
      <c r="O50" s="13"/>
    </row>
    <row r="51" spans="1:15" ht="56.25" customHeight="1">
      <c r="A51" s="9">
        <f t="shared" si="2"/>
        <v>4</v>
      </c>
      <c r="B51" s="9" t="s">
        <v>53</v>
      </c>
      <c r="C51" s="9" t="s">
        <v>29</v>
      </c>
      <c r="D51" s="9">
        <v>1.7</v>
      </c>
      <c r="E51" s="4" t="s">
        <v>12</v>
      </c>
      <c r="F51" s="11" t="s">
        <v>16</v>
      </c>
      <c r="G51" s="12">
        <v>1407.591339588</v>
      </c>
      <c r="H51" s="12"/>
      <c r="I51" s="12"/>
      <c r="J51" s="12"/>
      <c r="K51" s="12">
        <v>1407.591339588</v>
      </c>
      <c r="L51" s="12"/>
      <c r="M51" s="12"/>
      <c r="N51" s="12"/>
      <c r="O51" s="13"/>
    </row>
    <row r="52" spans="1:15" ht="56.25" customHeight="1">
      <c r="A52" s="9">
        <f t="shared" si="2"/>
        <v>5</v>
      </c>
      <c r="B52" s="9" t="s">
        <v>54</v>
      </c>
      <c r="C52" s="9" t="s">
        <v>29</v>
      </c>
      <c r="D52" s="23">
        <v>4.05</v>
      </c>
      <c r="E52" s="4" t="s">
        <v>12</v>
      </c>
      <c r="F52" s="11" t="s">
        <v>16</v>
      </c>
      <c r="G52" s="12">
        <v>3353.3793678419993</v>
      </c>
      <c r="H52" s="12">
        <v>3353.3793678419993</v>
      </c>
      <c r="I52" s="12"/>
      <c r="J52" s="12"/>
      <c r="K52" s="12"/>
      <c r="L52" s="12"/>
      <c r="M52" s="12"/>
      <c r="N52" s="12"/>
      <c r="O52" s="13"/>
    </row>
    <row r="53" spans="1:15" ht="51" customHeight="1">
      <c r="A53" s="9">
        <f t="shared" si="2"/>
        <v>6</v>
      </c>
      <c r="B53" s="9" t="s">
        <v>55</v>
      </c>
      <c r="C53" s="9" t="s">
        <v>29</v>
      </c>
      <c r="D53" s="23">
        <v>2</v>
      </c>
      <c r="E53" s="4" t="s">
        <v>12</v>
      </c>
      <c r="F53" s="11" t="s">
        <v>16</v>
      </c>
      <c r="G53" s="12">
        <v>1655.98981128</v>
      </c>
      <c r="H53" s="12"/>
      <c r="I53" s="12">
        <v>1655.98981128</v>
      </c>
      <c r="J53" s="12"/>
      <c r="K53" s="12"/>
      <c r="L53" s="12"/>
      <c r="M53" s="12"/>
      <c r="N53" s="12"/>
      <c r="O53" s="13"/>
    </row>
    <row r="54" spans="1:15" ht="56.25" customHeight="1">
      <c r="A54" s="9">
        <f t="shared" si="2"/>
        <v>7</v>
      </c>
      <c r="B54" s="9" t="s">
        <v>56</v>
      </c>
      <c r="C54" s="9" t="s">
        <v>29</v>
      </c>
      <c r="D54" s="9">
        <v>1</v>
      </c>
      <c r="E54" s="4" t="s">
        <v>12</v>
      </c>
      <c r="F54" s="11" t="s">
        <v>16</v>
      </c>
      <c r="G54" s="12">
        <v>827.99490564</v>
      </c>
      <c r="H54" s="12"/>
      <c r="I54" s="12"/>
      <c r="J54" s="12">
        <v>827.99490564</v>
      </c>
      <c r="K54" s="12"/>
      <c r="L54" s="12"/>
      <c r="M54" s="12"/>
      <c r="N54" s="12"/>
      <c r="O54" s="13"/>
    </row>
    <row r="55" spans="1:15" ht="51.75" customHeight="1">
      <c r="A55" s="9">
        <f t="shared" si="2"/>
        <v>8</v>
      </c>
      <c r="B55" s="9" t="s">
        <v>57</v>
      </c>
      <c r="C55" s="9" t="s">
        <v>29</v>
      </c>
      <c r="D55" s="9">
        <v>1</v>
      </c>
      <c r="E55" s="4" t="s">
        <v>12</v>
      </c>
      <c r="F55" s="11" t="s">
        <v>16</v>
      </c>
      <c r="G55" s="12">
        <v>827.99490564</v>
      </c>
      <c r="H55" s="12"/>
      <c r="I55" s="12"/>
      <c r="J55" s="12"/>
      <c r="K55" s="12">
        <v>827.99490564</v>
      </c>
      <c r="L55" s="12"/>
      <c r="M55" s="12"/>
      <c r="N55" s="12"/>
      <c r="O55" s="13"/>
    </row>
    <row r="56" spans="1:15" ht="56.25" customHeight="1">
      <c r="A56" s="9">
        <f t="shared" si="2"/>
        <v>9</v>
      </c>
      <c r="B56" s="9" t="s">
        <v>58</v>
      </c>
      <c r="C56" s="9" t="s">
        <v>29</v>
      </c>
      <c r="D56" s="9">
        <v>2.5</v>
      </c>
      <c r="E56" s="4" t="s">
        <v>12</v>
      </c>
      <c r="F56" s="11" t="s">
        <v>16</v>
      </c>
      <c r="G56" s="12">
        <v>2069.9872640999997</v>
      </c>
      <c r="H56" s="12"/>
      <c r="I56" s="12"/>
      <c r="J56" s="12"/>
      <c r="K56" s="12"/>
      <c r="L56" s="12">
        <v>2069.9872640999997</v>
      </c>
      <c r="M56" s="12"/>
      <c r="N56" s="12"/>
      <c r="O56" s="13"/>
    </row>
    <row r="57" spans="1:15" ht="54.75" customHeight="1">
      <c r="A57" s="9">
        <f t="shared" si="2"/>
        <v>10</v>
      </c>
      <c r="B57" s="9" t="s">
        <v>59</v>
      </c>
      <c r="C57" s="9" t="s">
        <v>29</v>
      </c>
      <c r="D57" s="9">
        <v>3</v>
      </c>
      <c r="E57" s="4" t="s">
        <v>12</v>
      </c>
      <c r="F57" s="11" t="s">
        <v>16</v>
      </c>
      <c r="G57" s="12">
        <v>2483.9847169199998</v>
      </c>
      <c r="H57" s="12"/>
      <c r="I57" s="12"/>
      <c r="J57" s="12"/>
      <c r="K57" s="12"/>
      <c r="L57" s="12"/>
      <c r="M57" s="12">
        <v>2483.9847169199998</v>
      </c>
      <c r="N57" s="12"/>
      <c r="O57" s="13"/>
    </row>
    <row r="58" spans="1:15" ht="54.75" customHeight="1">
      <c r="A58" s="9">
        <f t="shared" si="2"/>
        <v>11</v>
      </c>
      <c r="B58" s="9" t="s">
        <v>60</v>
      </c>
      <c r="C58" s="9" t="s">
        <v>29</v>
      </c>
      <c r="D58" s="9">
        <v>3</v>
      </c>
      <c r="E58" s="4" t="s">
        <v>12</v>
      </c>
      <c r="F58" s="11" t="s">
        <v>16</v>
      </c>
      <c r="G58" s="12">
        <v>4333.98471692</v>
      </c>
      <c r="H58" s="12"/>
      <c r="I58" s="12">
        <v>4333.98471692</v>
      </c>
      <c r="J58" s="12"/>
      <c r="K58" s="12"/>
      <c r="L58" s="12"/>
      <c r="M58" s="12"/>
      <c r="N58" s="12"/>
      <c r="O58" s="13"/>
    </row>
    <row r="59" spans="1:15" ht="54.75" customHeight="1">
      <c r="A59" s="9">
        <f t="shared" si="2"/>
        <v>12</v>
      </c>
      <c r="B59" s="9" t="s">
        <v>61</v>
      </c>
      <c r="C59" s="9" t="s">
        <v>29</v>
      </c>
      <c r="D59" s="9">
        <v>1</v>
      </c>
      <c r="E59" s="4" t="s">
        <v>12</v>
      </c>
      <c r="F59" s="11" t="s">
        <v>16</v>
      </c>
      <c r="G59" s="12">
        <v>827.99490564</v>
      </c>
      <c r="H59" s="12"/>
      <c r="I59" s="12"/>
      <c r="J59" s="12">
        <v>827.99490564</v>
      </c>
      <c r="K59" s="12"/>
      <c r="L59" s="12"/>
      <c r="M59" s="12"/>
      <c r="N59" s="12"/>
      <c r="O59" s="13"/>
    </row>
    <row r="60" spans="1:15" ht="54.75" customHeight="1">
      <c r="A60" s="9">
        <f t="shared" si="2"/>
        <v>13</v>
      </c>
      <c r="B60" s="9" t="s">
        <v>62</v>
      </c>
      <c r="C60" s="9" t="s">
        <v>29</v>
      </c>
      <c r="D60" s="9">
        <v>2</v>
      </c>
      <c r="E60" s="4" t="s">
        <v>12</v>
      </c>
      <c r="F60" s="11" t="s">
        <v>16</v>
      </c>
      <c r="G60" s="12">
        <v>1655.98981128</v>
      </c>
      <c r="H60" s="12"/>
      <c r="I60" s="12"/>
      <c r="J60" s="12"/>
      <c r="K60" s="12">
        <v>1655.98981128</v>
      </c>
      <c r="L60" s="12"/>
      <c r="M60" s="12"/>
      <c r="N60" s="12"/>
      <c r="O60" s="13"/>
    </row>
    <row r="61" spans="1:15" ht="54.75" customHeight="1">
      <c r="A61" s="9">
        <f t="shared" si="2"/>
        <v>14</v>
      </c>
      <c r="B61" s="9" t="s">
        <v>63</v>
      </c>
      <c r="C61" s="9" t="s">
        <v>29</v>
      </c>
      <c r="D61" s="9">
        <v>2.2</v>
      </c>
      <c r="E61" s="4" t="s">
        <v>12</v>
      </c>
      <c r="F61" s="11" t="s">
        <v>16</v>
      </c>
      <c r="G61" s="12">
        <v>1821.5887924080002</v>
      </c>
      <c r="H61" s="12"/>
      <c r="I61" s="12"/>
      <c r="J61" s="12"/>
      <c r="K61" s="12"/>
      <c r="L61" s="12">
        <v>1821.5887924080002</v>
      </c>
      <c r="M61" s="12"/>
      <c r="N61" s="12"/>
      <c r="O61" s="13"/>
    </row>
    <row r="62" spans="1:15" ht="54.75" customHeight="1">
      <c r="A62" s="9">
        <f t="shared" si="2"/>
        <v>15</v>
      </c>
      <c r="B62" s="9" t="s">
        <v>64</v>
      </c>
      <c r="C62" s="9" t="s">
        <v>29</v>
      </c>
      <c r="D62" s="9">
        <v>2.1</v>
      </c>
      <c r="E62" s="4" t="s">
        <v>12</v>
      </c>
      <c r="F62" s="11" t="s">
        <v>16</v>
      </c>
      <c r="G62" s="12">
        <v>1738.7893018440002</v>
      </c>
      <c r="H62" s="12"/>
      <c r="I62" s="12"/>
      <c r="J62" s="12"/>
      <c r="K62" s="12"/>
      <c r="L62" s="12"/>
      <c r="M62" s="12">
        <v>1738.7893018440002</v>
      </c>
      <c r="N62" s="12"/>
      <c r="O62" s="13"/>
    </row>
    <row r="63" spans="1:15" ht="54.75" customHeight="1">
      <c r="A63" s="9">
        <f t="shared" si="2"/>
        <v>16</v>
      </c>
      <c r="B63" s="9" t="s">
        <v>65</v>
      </c>
      <c r="C63" s="9" t="s">
        <v>29</v>
      </c>
      <c r="D63" s="9">
        <v>1.5</v>
      </c>
      <c r="E63" s="4" t="s">
        <v>12</v>
      </c>
      <c r="F63" s="11" t="s">
        <v>16</v>
      </c>
      <c r="G63" s="12">
        <v>1241.9923584599999</v>
      </c>
      <c r="H63" s="12"/>
      <c r="I63" s="12"/>
      <c r="J63" s="12"/>
      <c r="K63" s="12"/>
      <c r="L63" s="12"/>
      <c r="M63" s="12"/>
      <c r="N63" s="12">
        <v>1241.9923584599999</v>
      </c>
      <c r="O63" s="13"/>
    </row>
    <row r="64" spans="1:15" ht="54.75" customHeight="1">
      <c r="A64" s="9">
        <f t="shared" si="2"/>
        <v>17</v>
      </c>
      <c r="B64" s="9" t="s">
        <v>66</v>
      </c>
      <c r="C64" s="9" t="s">
        <v>29</v>
      </c>
      <c r="D64" s="9">
        <v>2</v>
      </c>
      <c r="E64" s="4" t="s">
        <v>12</v>
      </c>
      <c r="F64" s="11" t="s">
        <v>16</v>
      </c>
      <c r="G64" s="12">
        <v>1655.98981128</v>
      </c>
      <c r="H64" s="12"/>
      <c r="I64" s="12">
        <v>1655.98981128</v>
      </c>
      <c r="J64" s="12"/>
      <c r="K64" s="12"/>
      <c r="L64" s="12"/>
      <c r="M64" s="12"/>
      <c r="N64" s="12"/>
      <c r="O64" s="13"/>
    </row>
    <row r="65" spans="1:15" ht="54.75" customHeight="1">
      <c r="A65" s="9">
        <f t="shared" si="2"/>
        <v>18</v>
      </c>
      <c r="B65" s="9" t="s">
        <v>67</v>
      </c>
      <c r="C65" s="9" t="s">
        <v>29</v>
      </c>
      <c r="D65" s="9">
        <v>3</v>
      </c>
      <c r="E65" s="4" t="s">
        <v>12</v>
      </c>
      <c r="F65" s="11" t="s">
        <v>16</v>
      </c>
      <c r="G65" s="12">
        <v>2483.9847169199998</v>
      </c>
      <c r="H65" s="12"/>
      <c r="I65" s="12"/>
      <c r="J65" s="12">
        <v>2483.9847169199998</v>
      </c>
      <c r="K65" s="12"/>
      <c r="L65" s="12"/>
      <c r="M65" s="12"/>
      <c r="N65" s="12"/>
      <c r="O65" s="13"/>
    </row>
    <row r="66" spans="1:15" ht="54.75" customHeight="1">
      <c r="A66" s="9">
        <f t="shared" si="2"/>
        <v>19</v>
      </c>
      <c r="B66" s="9" t="s">
        <v>68</v>
      </c>
      <c r="C66" s="9" t="s">
        <v>29</v>
      </c>
      <c r="D66" s="9">
        <v>3</v>
      </c>
      <c r="E66" s="4" t="s">
        <v>12</v>
      </c>
      <c r="F66" s="11" t="s">
        <v>16</v>
      </c>
      <c r="G66" s="12">
        <v>2483.9847169199998</v>
      </c>
      <c r="H66" s="12"/>
      <c r="I66" s="12"/>
      <c r="J66" s="12"/>
      <c r="K66" s="12">
        <v>2483.9847169199998</v>
      </c>
      <c r="L66" s="12"/>
      <c r="M66" s="12"/>
      <c r="N66" s="12"/>
      <c r="O66" s="13"/>
    </row>
    <row r="67" spans="1:15" ht="54.75" customHeight="1">
      <c r="A67" s="9">
        <f t="shared" si="2"/>
        <v>20</v>
      </c>
      <c r="B67" s="9" t="s">
        <v>69</v>
      </c>
      <c r="C67" s="9" t="s">
        <v>29</v>
      </c>
      <c r="D67" s="9">
        <v>0.5</v>
      </c>
      <c r="E67" s="4" t="s">
        <v>12</v>
      </c>
      <c r="F67" s="11" t="s">
        <v>16</v>
      </c>
      <c r="G67" s="12">
        <v>413.99745282</v>
      </c>
      <c r="H67" s="12"/>
      <c r="I67" s="12"/>
      <c r="J67" s="12"/>
      <c r="K67" s="12"/>
      <c r="L67" s="12">
        <v>413.99745282</v>
      </c>
      <c r="M67" s="12"/>
      <c r="N67" s="12"/>
      <c r="O67" s="13"/>
    </row>
    <row r="68" spans="1:15" ht="54.75" customHeight="1">
      <c r="A68" s="9">
        <f t="shared" si="2"/>
        <v>21</v>
      </c>
      <c r="B68" s="9" t="s">
        <v>70</v>
      </c>
      <c r="C68" s="9" t="s">
        <v>29</v>
      </c>
      <c r="D68" s="9">
        <v>1</v>
      </c>
      <c r="E68" s="4" t="s">
        <v>12</v>
      </c>
      <c r="F68" s="11" t="s">
        <v>16</v>
      </c>
      <c r="G68" s="12">
        <v>827.99490564</v>
      </c>
      <c r="H68" s="12"/>
      <c r="I68" s="12"/>
      <c r="J68" s="12"/>
      <c r="K68" s="12"/>
      <c r="L68" s="12"/>
      <c r="M68" s="12">
        <v>827.99490564</v>
      </c>
      <c r="N68" s="12"/>
      <c r="O68" s="13"/>
    </row>
    <row r="69" spans="1:15" ht="54.75" customHeight="1">
      <c r="A69" s="9">
        <f t="shared" si="2"/>
        <v>22</v>
      </c>
      <c r="B69" s="9" t="s">
        <v>71</v>
      </c>
      <c r="C69" s="9" t="s">
        <v>29</v>
      </c>
      <c r="D69" s="9">
        <v>1</v>
      </c>
      <c r="E69" s="4" t="s">
        <v>12</v>
      </c>
      <c r="F69" s="11" t="s">
        <v>16</v>
      </c>
      <c r="G69" s="12">
        <v>827.99490564</v>
      </c>
      <c r="H69" s="12"/>
      <c r="I69" s="12"/>
      <c r="J69" s="12"/>
      <c r="K69" s="12"/>
      <c r="L69" s="12"/>
      <c r="M69" s="12"/>
      <c r="N69" s="12">
        <v>827.99490564</v>
      </c>
      <c r="O69" s="13"/>
    </row>
    <row r="70" spans="1:15" ht="54.75" customHeight="1">
      <c r="A70" s="9">
        <f t="shared" si="2"/>
        <v>23</v>
      </c>
      <c r="B70" s="9" t="s">
        <v>72</v>
      </c>
      <c r="C70" s="9" t="s">
        <v>29</v>
      </c>
      <c r="D70" s="9">
        <v>0.5</v>
      </c>
      <c r="E70" s="4" t="s">
        <v>12</v>
      </c>
      <c r="F70" s="11" t="s">
        <v>16</v>
      </c>
      <c r="G70" s="12">
        <v>413.99745282</v>
      </c>
      <c r="H70" s="12"/>
      <c r="I70" s="12"/>
      <c r="J70" s="12"/>
      <c r="K70" s="12"/>
      <c r="L70" s="12"/>
      <c r="M70" s="12"/>
      <c r="N70" s="12">
        <v>413.99745282</v>
      </c>
      <c r="O70" s="13"/>
    </row>
    <row r="71" spans="1:15" ht="54.75" customHeight="1">
      <c r="A71" s="9">
        <f t="shared" si="2"/>
        <v>24</v>
      </c>
      <c r="B71" s="9" t="s">
        <v>73</v>
      </c>
      <c r="C71" s="9" t="s">
        <v>29</v>
      </c>
      <c r="D71" s="9">
        <v>6</v>
      </c>
      <c r="E71" s="4" t="s">
        <v>12</v>
      </c>
      <c r="F71" s="11" t="s">
        <v>16</v>
      </c>
      <c r="G71" s="12">
        <v>4967.9694338399995</v>
      </c>
      <c r="H71" s="12"/>
      <c r="I71" s="12">
        <v>4967.9694338399995</v>
      </c>
      <c r="J71" s="12"/>
      <c r="K71" s="12"/>
      <c r="L71" s="12"/>
      <c r="M71" s="12"/>
      <c r="N71" s="12"/>
      <c r="O71" s="13"/>
    </row>
    <row r="72" spans="1:15" ht="54.75" customHeight="1">
      <c r="A72" s="9">
        <f t="shared" si="2"/>
        <v>25</v>
      </c>
      <c r="B72" s="9" t="s">
        <v>74</v>
      </c>
      <c r="C72" s="9" t="s">
        <v>29</v>
      </c>
      <c r="D72" s="9">
        <v>3</v>
      </c>
      <c r="E72" s="4" t="s">
        <v>12</v>
      </c>
      <c r="F72" s="11"/>
      <c r="G72" s="12">
        <v>2483.9847169199998</v>
      </c>
      <c r="H72" s="12">
        <v>2483.9847169199998</v>
      </c>
      <c r="I72" s="12"/>
      <c r="J72" s="12"/>
      <c r="K72" s="12"/>
      <c r="L72" s="12"/>
      <c r="M72" s="12"/>
      <c r="N72" s="12"/>
      <c r="O72" s="13"/>
    </row>
    <row r="73" spans="1:15" ht="54.75" customHeight="1">
      <c r="A73" s="9">
        <f t="shared" si="2"/>
        <v>26</v>
      </c>
      <c r="B73" s="9" t="s">
        <v>75</v>
      </c>
      <c r="C73" s="9" t="s">
        <v>29</v>
      </c>
      <c r="D73" s="9">
        <v>6</v>
      </c>
      <c r="E73" s="4" t="s">
        <v>12</v>
      </c>
      <c r="F73" s="11" t="s">
        <v>16</v>
      </c>
      <c r="G73" s="12">
        <v>4967.9694338399995</v>
      </c>
      <c r="H73" s="12"/>
      <c r="I73" s="12"/>
      <c r="J73" s="12">
        <v>2483.9847169199998</v>
      </c>
      <c r="K73" s="12">
        <v>2483.9847169199998</v>
      </c>
      <c r="L73" s="12"/>
      <c r="M73" s="12"/>
      <c r="N73" s="12"/>
      <c r="O73" s="13"/>
    </row>
    <row r="74" spans="1:15" ht="39" customHeight="1">
      <c r="A74" s="3" t="s">
        <v>48</v>
      </c>
      <c r="B74" s="3" t="s">
        <v>77</v>
      </c>
      <c r="C74" s="3"/>
      <c r="D74" s="3"/>
      <c r="E74" s="4" t="s">
        <v>12</v>
      </c>
      <c r="F74" s="16"/>
      <c r="G74" s="22">
        <v>78032.8</v>
      </c>
      <c r="H74" s="22">
        <v>1007.328</v>
      </c>
      <c r="I74" s="22">
        <v>7711.136</v>
      </c>
      <c r="J74" s="22">
        <v>18424.736</v>
      </c>
      <c r="K74" s="22">
        <v>14731.2</v>
      </c>
      <c r="L74" s="22">
        <v>4339.008</v>
      </c>
      <c r="M74" s="22">
        <v>15909.696</v>
      </c>
      <c r="N74" s="22">
        <v>15909.696</v>
      </c>
      <c r="O74" s="18"/>
    </row>
    <row r="75" spans="1:15" ht="43.5" customHeight="1">
      <c r="A75" s="9">
        <v>1</v>
      </c>
      <c r="B75" s="9" t="s">
        <v>78</v>
      </c>
      <c r="C75" s="9" t="s">
        <v>79</v>
      </c>
      <c r="D75" s="9" t="s">
        <v>80</v>
      </c>
      <c r="E75" s="4" t="s">
        <v>12</v>
      </c>
      <c r="F75" s="11" t="s">
        <v>16</v>
      </c>
      <c r="G75" s="12">
        <v>8394.4</v>
      </c>
      <c r="H75" s="12">
        <v>1007.328</v>
      </c>
      <c r="I75" s="24">
        <v>3693.536</v>
      </c>
      <c r="J75" s="12">
        <v>3693.536</v>
      </c>
      <c r="K75" s="12"/>
      <c r="L75" s="12"/>
      <c r="M75" s="12"/>
      <c r="N75" s="12"/>
      <c r="O75" s="13"/>
    </row>
    <row r="76" spans="1:15" ht="27" customHeight="1">
      <c r="A76" s="9">
        <f>A75+1</f>
        <v>2</v>
      </c>
      <c r="B76" s="9" t="s">
        <v>81</v>
      </c>
      <c r="C76" s="9" t="s">
        <v>82</v>
      </c>
      <c r="D76" s="9" t="s">
        <v>83</v>
      </c>
      <c r="E76" s="4" t="s">
        <v>12</v>
      </c>
      <c r="F76" s="11" t="s">
        <v>16</v>
      </c>
      <c r="G76" s="12">
        <v>33480</v>
      </c>
      <c r="H76" s="12"/>
      <c r="I76" s="12">
        <v>4017.6</v>
      </c>
      <c r="J76" s="24">
        <v>14731.2</v>
      </c>
      <c r="K76" s="12">
        <v>14731.2</v>
      </c>
      <c r="L76" s="12"/>
      <c r="M76" s="12"/>
      <c r="N76" s="12"/>
      <c r="O76" s="13"/>
    </row>
    <row r="77" spans="1:15" ht="30" customHeight="1">
      <c r="A77" s="9">
        <f>A76+1</f>
        <v>3</v>
      </c>
      <c r="B77" s="9" t="s">
        <v>84</v>
      </c>
      <c r="C77" s="9" t="s">
        <v>82</v>
      </c>
      <c r="D77" s="9" t="s">
        <v>85</v>
      </c>
      <c r="E77" s="4" t="s">
        <v>12</v>
      </c>
      <c r="F77" s="11" t="s">
        <v>16</v>
      </c>
      <c r="G77" s="12">
        <v>36158.4</v>
      </c>
      <c r="H77" s="12"/>
      <c r="I77" s="12"/>
      <c r="J77" s="12"/>
      <c r="K77" s="12"/>
      <c r="L77" s="12">
        <v>4339.008</v>
      </c>
      <c r="M77" s="24">
        <v>15909.696</v>
      </c>
      <c r="N77" s="12">
        <v>15909.696</v>
      </c>
      <c r="O77" s="13"/>
    </row>
    <row r="78" spans="1:15" ht="29.25" customHeight="1">
      <c r="A78" s="3" t="s">
        <v>76</v>
      </c>
      <c r="B78" s="3" t="s">
        <v>87</v>
      </c>
      <c r="C78" s="3"/>
      <c r="D78" s="21">
        <f>SUM(D79:D86)</f>
        <v>8</v>
      </c>
      <c r="E78" s="4" t="s">
        <v>12</v>
      </c>
      <c r="F78" s="16"/>
      <c r="G78" s="22">
        <v>78550</v>
      </c>
      <c r="H78" s="22">
        <v>1836</v>
      </c>
      <c r="I78" s="22">
        <v>12666</v>
      </c>
      <c r="J78" s="22">
        <v>20682</v>
      </c>
      <c r="K78" s="22">
        <v>19508.4</v>
      </c>
      <c r="L78" s="22">
        <v>6512</v>
      </c>
      <c r="M78" s="22">
        <v>10045.6</v>
      </c>
      <c r="N78" s="22">
        <v>7300</v>
      </c>
      <c r="O78" s="18"/>
    </row>
    <row r="79" spans="1:15" ht="39.75" customHeight="1">
      <c r="A79" s="23">
        <v>1</v>
      </c>
      <c r="B79" s="23" t="s">
        <v>88</v>
      </c>
      <c r="C79" s="23" t="s">
        <v>89</v>
      </c>
      <c r="D79" s="23">
        <v>1</v>
      </c>
      <c r="E79" s="4" t="s">
        <v>12</v>
      </c>
      <c r="F79" s="11" t="s">
        <v>16</v>
      </c>
      <c r="G79" s="25">
        <v>14850</v>
      </c>
      <c r="H79" s="25"/>
      <c r="I79" s="12">
        <v>1782</v>
      </c>
      <c r="J79" s="24">
        <v>6534</v>
      </c>
      <c r="K79" s="12">
        <v>6534</v>
      </c>
      <c r="L79" s="25"/>
      <c r="M79" s="25"/>
      <c r="N79" s="25"/>
      <c r="O79" s="26"/>
    </row>
    <row r="80" spans="1:15" ht="39.75" customHeight="1">
      <c r="A80" s="9">
        <v>2</v>
      </c>
      <c r="B80" s="9" t="s">
        <v>90</v>
      </c>
      <c r="C80" s="23" t="s">
        <v>89</v>
      </c>
      <c r="D80" s="9">
        <v>1</v>
      </c>
      <c r="E80" s="4" t="s">
        <v>12</v>
      </c>
      <c r="F80" s="11" t="s">
        <v>16</v>
      </c>
      <c r="G80" s="12">
        <v>4200</v>
      </c>
      <c r="H80" s="12">
        <v>504</v>
      </c>
      <c r="I80" s="12">
        <v>3696</v>
      </c>
      <c r="J80" s="12"/>
      <c r="K80" s="12"/>
      <c r="L80" s="12"/>
      <c r="M80" s="12"/>
      <c r="N80" s="12"/>
      <c r="O80" s="13"/>
    </row>
    <row r="81" spans="1:15" ht="39.75" customHeight="1">
      <c r="A81" s="9">
        <f aca="true" t="shared" si="3" ref="A81:A86">A80+1</f>
        <v>3</v>
      </c>
      <c r="B81" s="9" t="s">
        <v>91</v>
      </c>
      <c r="C81" s="9" t="s">
        <v>92</v>
      </c>
      <c r="D81" s="9">
        <v>1</v>
      </c>
      <c r="E81" s="4" t="s">
        <v>12</v>
      </c>
      <c r="F81" s="11" t="s">
        <v>16</v>
      </c>
      <c r="G81" s="12">
        <v>6800</v>
      </c>
      <c r="H81" s="12"/>
      <c r="I81" s="12"/>
      <c r="J81" s="12">
        <v>816</v>
      </c>
      <c r="K81" s="12">
        <v>3590.4</v>
      </c>
      <c r="L81" s="12">
        <v>2393.6</v>
      </c>
      <c r="M81" s="12"/>
      <c r="N81" s="12"/>
      <c r="O81" s="13"/>
    </row>
    <row r="82" spans="1:15" ht="39.75" customHeight="1">
      <c r="A82" s="9">
        <f t="shared" si="3"/>
        <v>4</v>
      </c>
      <c r="B82" s="9" t="s">
        <v>93</v>
      </c>
      <c r="C82" s="9" t="s">
        <v>92</v>
      </c>
      <c r="D82" s="9">
        <v>1</v>
      </c>
      <c r="E82" s="4" t="s">
        <v>12</v>
      </c>
      <c r="F82" s="11" t="s">
        <v>16</v>
      </c>
      <c r="G82" s="12">
        <v>7300</v>
      </c>
      <c r="H82" s="12"/>
      <c r="I82" s="12"/>
      <c r="J82" s="12"/>
      <c r="K82" s="12"/>
      <c r="L82" s="12"/>
      <c r="M82" s="12">
        <v>7300</v>
      </c>
      <c r="N82" s="12"/>
      <c r="O82" s="13"/>
    </row>
    <row r="83" spans="1:15" ht="39.75" customHeight="1">
      <c r="A83" s="9">
        <f t="shared" si="3"/>
        <v>5</v>
      </c>
      <c r="B83" s="9" t="s">
        <v>94</v>
      </c>
      <c r="C83" s="9" t="s">
        <v>92</v>
      </c>
      <c r="D83" s="9">
        <v>1</v>
      </c>
      <c r="E83" s="4" t="s">
        <v>12</v>
      </c>
      <c r="F83" s="11" t="s">
        <v>16</v>
      </c>
      <c r="G83" s="12">
        <v>7300</v>
      </c>
      <c r="H83" s="12"/>
      <c r="I83" s="12"/>
      <c r="J83" s="12"/>
      <c r="K83" s="12"/>
      <c r="L83" s="12"/>
      <c r="N83" s="12">
        <v>7300</v>
      </c>
      <c r="O83" s="13"/>
    </row>
    <row r="84" spans="1:15" ht="39.75" customHeight="1">
      <c r="A84" s="9">
        <f t="shared" si="3"/>
        <v>6</v>
      </c>
      <c r="B84" s="9" t="s">
        <v>95</v>
      </c>
      <c r="C84" s="9" t="s">
        <v>92</v>
      </c>
      <c r="D84" s="9">
        <v>1</v>
      </c>
      <c r="E84" s="4" t="s">
        <v>12</v>
      </c>
      <c r="F84" s="11" t="s">
        <v>16</v>
      </c>
      <c r="G84" s="12">
        <v>19200</v>
      </c>
      <c r="H84" s="12"/>
      <c r="I84" s="12">
        <v>2304</v>
      </c>
      <c r="J84" s="24">
        <v>8448</v>
      </c>
      <c r="K84" s="12">
        <v>8448</v>
      </c>
      <c r="L84" s="12"/>
      <c r="M84" s="12"/>
      <c r="N84" s="12"/>
      <c r="O84" s="13"/>
    </row>
    <row r="85" spans="1:15" ht="39.75" customHeight="1">
      <c r="A85" s="9">
        <f t="shared" si="3"/>
        <v>7</v>
      </c>
      <c r="B85" s="9" t="s">
        <v>96</v>
      </c>
      <c r="C85" s="9" t="s">
        <v>92</v>
      </c>
      <c r="D85" s="9">
        <v>1</v>
      </c>
      <c r="E85" s="4" t="s">
        <v>12</v>
      </c>
      <c r="F85" s="11" t="s">
        <v>16</v>
      </c>
      <c r="G85" s="12">
        <v>7800</v>
      </c>
      <c r="H85" s="12"/>
      <c r="I85" s="12"/>
      <c r="J85" s="12"/>
      <c r="K85" s="12">
        <v>936</v>
      </c>
      <c r="L85" s="12">
        <v>4118.4</v>
      </c>
      <c r="M85" s="12">
        <v>2745.6000000000004</v>
      </c>
      <c r="N85" s="12"/>
      <c r="O85" s="13"/>
    </row>
    <row r="86" spans="1:15" ht="42" customHeight="1">
      <c r="A86" s="9">
        <f t="shared" si="3"/>
        <v>8</v>
      </c>
      <c r="B86" s="9" t="s">
        <v>97</v>
      </c>
      <c r="C86" s="9" t="s">
        <v>92</v>
      </c>
      <c r="D86" s="9">
        <v>1</v>
      </c>
      <c r="E86" s="4" t="s">
        <v>12</v>
      </c>
      <c r="F86" s="11" t="s">
        <v>16</v>
      </c>
      <c r="G86" s="12">
        <v>11100</v>
      </c>
      <c r="H86" s="12">
        <v>1332</v>
      </c>
      <c r="I86" s="24">
        <v>4884</v>
      </c>
      <c r="J86" s="12">
        <v>4884</v>
      </c>
      <c r="K86" s="12"/>
      <c r="L86" s="12"/>
      <c r="M86" s="12"/>
      <c r="N86" s="12"/>
      <c r="O86" s="13"/>
    </row>
    <row r="87" spans="1:15" ht="30" customHeight="1">
      <c r="A87" s="3" t="s">
        <v>86</v>
      </c>
      <c r="B87" s="3" t="s">
        <v>99</v>
      </c>
      <c r="C87" s="3"/>
      <c r="D87" s="21">
        <f>SUM(D88:D96)</f>
        <v>9</v>
      </c>
      <c r="E87" s="4" t="s">
        <v>12</v>
      </c>
      <c r="F87" s="16"/>
      <c r="G87" s="22">
        <v>52100</v>
      </c>
      <c r="H87" s="22">
        <v>1574</v>
      </c>
      <c r="I87" s="22">
        <v>7928.4</v>
      </c>
      <c r="J87" s="22">
        <v>11668.8</v>
      </c>
      <c r="K87" s="22">
        <v>10048.8</v>
      </c>
      <c r="L87" s="22">
        <v>6626.2</v>
      </c>
      <c r="M87" s="22">
        <v>7515.2</v>
      </c>
      <c r="N87" s="22">
        <v>4540.8</v>
      </c>
      <c r="O87" s="18"/>
    </row>
    <row r="88" spans="1:15" ht="39.75" customHeight="1">
      <c r="A88" s="9">
        <v>1</v>
      </c>
      <c r="B88" s="9" t="s">
        <v>100</v>
      </c>
      <c r="C88" s="9" t="s">
        <v>101</v>
      </c>
      <c r="D88" s="9">
        <v>1</v>
      </c>
      <c r="E88" s="4" t="s">
        <v>12</v>
      </c>
      <c r="F88" s="11" t="s">
        <v>16</v>
      </c>
      <c r="G88" s="12">
        <v>2400</v>
      </c>
      <c r="H88" s="19">
        <v>288</v>
      </c>
      <c r="I88" s="12">
        <v>844.8</v>
      </c>
      <c r="J88" s="19">
        <v>1267.2</v>
      </c>
      <c r="K88" s="12"/>
      <c r="L88" s="12"/>
      <c r="M88" s="12"/>
      <c r="N88" s="12"/>
      <c r="O88" s="13"/>
    </row>
    <row r="89" spans="1:15" ht="39.75" customHeight="1">
      <c r="A89" s="9">
        <f aca="true" t="shared" si="4" ref="A89:A96">A88+1</f>
        <v>2</v>
      </c>
      <c r="B89" s="9" t="s">
        <v>102</v>
      </c>
      <c r="C89" s="9" t="s">
        <v>103</v>
      </c>
      <c r="D89" s="9">
        <v>1</v>
      </c>
      <c r="E89" s="4" t="s">
        <v>12</v>
      </c>
      <c r="F89" s="11" t="s">
        <v>16</v>
      </c>
      <c r="G89" s="12">
        <v>8300</v>
      </c>
      <c r="H89" s="19">
        <v>996</v>
      </c>
      <c r="I89" s="12">
        <v>2921.6</v>
      </c>
      <c r="J89" s="19">
        <v>4382.4</v>
      </c>
      <c r="K89" s="12"/>
      <c r="L89" s="12"/>
      <c r="M89" s="12"/>
      <c r="N89" s="12"/>
      <c r="O89" s="13"/>
    </row>
    <row r="90" spans="1:15" ht="39.75" customHeight="1">
      <c r="A90" s="9">
        <f t="shared" si="4"/>
        <v>3</v>
      </c>
      <c r="B90" s="9" t="s">
        <v>104</v>
      </c>
      <c r="C90" s="9" t="s">
        <v>101</v>
      </c>
      <c r="D90" s="9">
        <v>1</v>
      </c>
      <c r="E90" s="4" t="s">
        <v>12</v>
      </c>
      <c r="F90" s="11" t="s">
        <v>16</v>
      </c>
      <c r="G90" s="12">
        <v>2600</v>
      </c>
      <c r="H90" s="12"/>
      <c r="I90" s="12"/>
      <c r="J90" s="12"/>
      <c r="K90" s="12"/>
      <c r="L90" s="12">
        <v>2600</v>
      </c>
      <c r="M90" s="12"/>
      <c r="N90" s="12"/>
      <c r="O90" s="13"/>
    </row>
    <row r="91" spans="1:15" ht="38.25" customHeight="1">
      <c r="A91" s="9">
        <f t="shared" si="4"/>
        <v>4</v>
      </c>
      <c r="B91" s="9" t="s">
        <v>105</v>
      </c>
      <c r="C91" s="9" t="s">
        <v>101</v>
      </c>
      <c r="D91" s="9">
        <v>1</v>
      </c>
      <c r="E91" s="4" t="s">
        <v>12</v>
      </c>
      <c r="F91" s="11" t="s">
        <v>16</v>
      </c>
      <c r="G91" s="12">
        <v>2400</v>
      </c>
      <c r="H91" s="12">
        <v>290</v>
      </c>
      <c r="I91" s="12">
        <v>2110</v>
      </c>
      <c r="J91" s="12"/>
      <c r="K91" s="12"/>
      <c r="L91" s="12"/>
      <c r="M91" s="12"/>
      <c r="N91" s="12"/>
      <c r="O91" s="13"/>
    </row>
    <row r="92" spans="1:15" ht="40.5" customHeight="1">
      <c r="A92" s="9">
        <f t="shared" si="4"/>
        <v>5</v>
      </c>
      <c r="B92" s="9" t="s">
        <v>106</v>
      </c>
      <c r="C92" s="9" t="s">
        <v>103</v>
      </c>
      <c r="D92" s="9">
        <v>1</v>
      </c>
      <c r="E92" s="4" t="s">
        <v>12</v>
      </c>
      <c r="F92" s="11" t="s">
        <v>16</v>
      </c>
      <c r="G92" s="12">
        <v>8400</v>
      </c>
      <c r="H92" s="12"/>
      <c r="I92" s="19">
        <v>1008</v>
      </c>
      <c r="J92" s="12">
        <v>2956.8</v>
      </c>
      <c r="K92" s="12">
        <v>4435.2</v>
      </c>
      <c r="L92" s="12"/>
      <c r="M92" s="12"/>
      <c r="N92" s="12"/>
      <c r="O92" s="13"/>
    </row>
    <row r="93" spans="1:15" ht="42" customHeight="1">
      <c r="A93" s="9">
        <f t="shared" si="4"/>
        <v>6</v>
      </c>
      <c r="B93" s="9" t="s">
        <v>107</v>
      </c>
      <c r="C93" s="9" t="s">
        <v>103</v>
      </c>
      <c r="D93" s="9">
        <v>1</v>
      </c>
      <c r="E93" s="4" t="s">
        <v>12</v>
      </c>
      <c r="F93" s="11" t="s">
        <v>16</v>
      </c>
      <c r="G93" s="12">
        <v>8600</v>
      </c>
      <c r="H93" s="27"/>
      <c r="I93" s="27"/>
      <c r="J93" s="27"/>
      <c r="K93" s="12"/>
      <c r="L93" s="19">
        <v>1032</v>
      </c>
      <c r="M93" s="12">
        <v>3027.2</v>
      </c>
      <c r="N93" s="12">
        <v>4540.8</v>
      </c>
      <c r="O93" s="13"/>
    </row>
    <row r="94" spans="1:15" ht="40.5" customHeight="1">
      <c r="A94" s="9">
        <f t="shared" si="4"/>
        <v>7</v>
      </c>
      <c r="B94" s="9" t="s">
        <v>108</v>
      </c>
      <c r="C94" s="9" t="s">
        <v>103</v>
      </c>
      <c r="D94" s="9">
        <v>1</v>
      </c>
      <c r="E94" s="4" t="s">
        <v>12</v>
      </c>
      <c r="F94" s="11" t="s">
        <v>16</v>
      </c>
      <c r="G94" s="12">
        <v>8700</v>
      </c>
      <c r="H94" s="12"/>
      <c r="I94" s="19">
        <v>1044</v>
      </c>
      <c r="J94" s="12">
        <v>3062.4</v>
      </c>
      <c r="K94" s="12">
        <v>4593.6</v>
      </c>
      <c r="L94" s="12"/>
      <c r="M94" s="12"/>
      <c r="N94" s="12"/>
      <c r="O94" s="13"/>
    </row>
    <row r="95" spans="1:15" ht="40.5" customHeight="1">
      <c r="A95" s="9">
        <f t="shared" si="4"/>
        <v>8</v>
      </c>
      <c r="B95" s="9" t="s">
        <v>109</v>
      </c>
      <c r="C95" s="9" t="s">
        <v>101</v>
      </c>
      <c r="D95" s="9">
        <v>1</v>
      </c>
      <c r="E95" s="4" t="s">
        <v>12</v>
      </c>
      <c r="F95" s="11" t="s">
        <v>16</v>
      </c>
      <c r="G95" s="12">
        <v>2200</v>
      </c>
      <c r="H95" s="12"/>
      <c r="I95" s="12"/>
      <c r="J95" s="12"/>
      <c r="K95" s="12"/>
      <c r="L95" s="12">
        <v>2.2</v>
      </c>
      <c r="M95" s="12"/>
      <c r="N95" s="12"/>
      <c r="O95" s="13"/>
    </row>
    <row r="96" spans="1:15" ht="40.5" customHeight="1">
      <c r="A96" s="9">
        <f t="shared" si="4"/>
        <v>9</v>
      </c>
      <c r="B96" s="9" t="s">
        <v>110</v>
      </c>
      <c r="C96" s="9" t="s">
        <v>103</v>
      </c>
      <c r="D96" s="9">
        <v>1</v>
      </c>
      <c r="E96" s="4" t="s">
        <v>12</v>
      </c>
      <c r="F96" s="11" t="s">
        <v>16</v>
      </c>
      <c r="G96" s="12">
        <v>8500</v>
      </c>
      <c r="H96" s="12"/>
      <c r="I96" s="12"/>
      <c r="J96" s="12"/>
      <c r="K96" s="19">
        <v>1020</v>
      </c>
      <c r="L96" s="19">
        <v>2992</v>
      </c>
      <c r="M96" s="19">
        <v>4488</v>
      </c>
      <c r="N96" s="12"/>
      <c r="O96" s="13"/>
    </row>
    <row r="97" spans="1:15" ht="29.25" customHeight="1">
      <c r="A97" s="3" t="s">
        <v>98</v>
      </c>
      <c r="B97" s="3" t="s">
        <v>112</v>
      </c>
      <c r="C97" s="3"/>
      <c r="D97" s="21">
        <f>SUM(D98:D106)</f>
        <v>9</v>
      </c>
      <c r="E97" s="4" t="s">
        <v>12</v>
      </c>
      <c r="F97" s="16"/>
      <c r="G97" s="22">
        <v>16460</v>
      </c>
      <c r="H97" s="22">
        <v>336</v>
      </c>
      <c r="I97" s="22">
        <v>1836</v>
      </c>
      <c r="J97" s="22">
        <v>4487</v>
      </c>
      <c r="K97" s="22">
        <v>4600.2</v>
      </c>
      <c r="L97" s="22">
        <v>2670.8</v>
      </c>
      <c r="M97" s="22">
        <v>1700</v>
      </c>
      <c r="N97" s="22">
        <v>830</v>
      </c>
      <c r="O97" s="18"/>
    </row>
    <row r="98" spans="1:15" ht="38.25" customHeight="1">
      <c r="A98" s="9">
        <v>1</v>
      </c>
      <c r="B98" s="9" t="s">
        <v>113</v>
      </c>
      <c r="C98" s="9" t="s">
        <v>114</v>
      </c>
      <c r="D98" s="9">
        <v>1</v>
      </c>
      <c r="E98" s="4" t="s">
        <v>12</v>
      </c>
      <c r="F98" s="11" t="s">
        <v>16</v>
      </c>
      <c r="G98" s="12">
        <v>2800</v>
      </c>
      <c r="H98" s="12">
        <v>336</v>
      </c>
      <c r="I98" s="12">
        <v>1478.4</v>
      </c>
      <c r="J98" s="19">
        <v>985.5999999999999</v>
      </c>
      <c r="K98" s="12"/>
      <c r="L98" s="12"/>
      <c r="M98" s="12"/>
      <c r="N98" s="12"/>
      <c r="O98" s="13"/>
    </row>
    <row r="99" spans="1:15" ht="41.25" customHeight="1">
      <c r="A99" s="9">
        <f aca="true" t="shared" si="5" ref="A99:A106">A98+1</f>
        <v>2</v>
      </c>
      <c r="B99" s="9" t="s">
        <v>115</v>
      </c>
      <c r="C99" s="9" t="s">
        <v>114</v>
      </c>
      <c r="D99" s="9">
        <v>1</v>
      </c>
      <c r="E99" s="4" t="s">
        <v>12</v>
      </c>
      <c r="F99" s="11" t="s">
        <v>16</v>
      </c>
      <c r="G99" s="12">
        <v>2980</v>
      </c>
      <c r="H99" s="12" t="s">
        <v>116</v>
      </c>
      <c r="I99" s="12">
        <v>357.6</v>
      </c>
      <c r="J99" s="12">
        <v>1573.4</v>
      </c>
      <c r="K99" s="12">
        <v>1049</v>
      </c>
      <c r="L99" s="12"/>
      <c r="M99" s="12"/>
      <c r="N99" s="12"/>
      <c r="O99" s="13"/>
    </row>
    <row r="100" spans="1:15" ht="39.75" customHeight="1">
      <c r="A100" s="9">
        <f t="shared" si="5"/>
        <v>3</v>
      </c>
      <c r="B100" s="9" t="s">
        <v>117</v>
      </c>
      <c r="C100" s="9" t="s">
        <v>114</v>
      </c>
      <c r="D100" s="9">
        <v>1</v>
      </c>
      <c r="E100" s="4" t="s">
        <v>12</v>
      </c>
      <c r="F100" s="11" t="s">
        <v>16</v>
      </c>
      <c r="G100" s="12">
        <v>1580</v>
      </c>
      <c r="H100" s="12"/>
      <c r="I100" s="12"/>
      <c r="J100" s="12">
        <v>1580</v>
      </c>
      <c r="K100" s="12"/>
      <c r="L100" s="12"/>
      <c r="M100" s="12"/>
      <c r="N100" s="12"/>
      <c r="O100" s="13"/>
    </row>
    <row r="101" spans="1:15" ht="41.25" customHeight="1">
      <c r="A101" s="9">
        <f t="shared" si="5"/>
        <v>4</v>
      </c>
      <c r="B101" s="9" t="s">
        <v>118</v>
      </c>
      <c r="C101" s="9" t="s">
        <v>114</v>
      </c>
      <c r="D101" s="9">
        <v>1</v>
      </c>
      <c r="E101" s="4" t="s">
        <v>12</v>
      </c>
      <c r="F101" s="11" t="s">
        <v>16</v>
      </c>
      <c r="G101" s="12">
        <v>1600</v>
      </c>
      <c r="H101" s="12"/>
      <c r="I101" s="12"/>
      <c r="J101" s="12"/>
      <c r="K101" s="12">
        <v>1600</v>
      </c>
      <c r="L101" s="12"/>
      <c r="M101" s="12"/>
      <c r="N101" s="12"/>
      <c r="O101" s="13"/>
    </row>
    <row r="102" spans="1:15" ht="41.25" customHeight="1">
      <c r="A102" s="9">
        <f t="shared" si="5"/>
        <v>5</v>
      </c>
      <c r="B102" s="9" t="s">
        <v>119</v>
      </c>
      <c r="C102" s="9" t="s">
        <v>114</v>
      </c>
      <c r="D102" s="9">
        <v>1</v>
      </c>
      <c r="E102" s="4" t="s">
        <v>12</v>
      </c>
      <c r="F102" s="11" t="s">
        <v>16</v>
      </c>
      <c r="G102" s="12">
        <v>2900</v>
      </c>
      <c r="H102" s="12"/>
      <c r="I102" s="12"/>
      <c r="J102" s="12">
        <v>348</v>
      </c>
      <c r="K102" s="12">
        <v>1531.2</v>
      </c>
      <c r="L102" s="19">
        <v>1020.8</v>
      </c>
      <c r="M102" s="12"/>
      <c r="N102" s="12"/>
      <c r="O102" s="13"/>
    </row>
    <row r="103" spans="1:15" ht="41.25" customHeight="1">
      <c r="A103" s="9">
        <f t="shared" si="5"/>
        <v>6</v>
      </c>
      <c r="B103" s="9" t="s">
        <v>120</v>
      </c>
      <c r="C103" s="9" t="s">
        <v>114</v>
      </c>
      <c r="D103" s="9">
        <v>1</v>
      </c>
      <c r="E103" s="4" t="s">
        <v>12</v>
      </c>
      <c r="F103" s="11" t="s">
        <v>16</v>
      </c>
      <c r="G103" s="12">
        <v>1650</v>
      </c>
      <c r="H103" s="12"/>
      <c r="I103" s="12"/>
      <c r="J103" s="12"/>
      <c r="K103" s="12"/>
      <c r="L103" s="12">
        <v>1650</v>
      </c>
      <c r="M103" s="12"/>
      <c r="N103" s="12"/>
      <c r="O103" s="13"/>
    </row>
    <row r="104" spans="1:15" ht="29.25" customHeight="1">
      <c r="A104" s="9">
        <f t="shared" si="5"/>
        <v>7</v>
      </c>
      <c r="B104" s="9" t="s">
        <v>121</v>
      </c>
      <c r="C104" s="9" t="s">
        <v>114</v>
      </c>
      <c r="D104" s="9">
        <v>1</v>
      </c>
      <c r="E104" s="4" t="s">
        <v>12</v>
      </c>
      <c r="F104" s="11" t="s">
        <v>16</v>
      </c>
      <c r="G104" s="12">
        <v>420</v>
      </c>
      <c r="H104" s="12"/>
      <c r="I104" s="12"/>
      <c r="J104" s="12"/>
      <c r="K104" s="12">
        <v>420</v>
      </c>
      <c r="L104" s="12"/>
      <c r="M104" s="12"/>
      <c r="N104" s="12"/>
      <c r="O104" s="13"/>
    </row>
    <row r="105" spans="1:15" ht="39" customHeight="1">
      <c r="A105" s="9">
        <f t="shared" si="5"/>
        <v>8</v>
      </c>
      <c r="B105" s="9" t="s">
        <v>122</v>
      </c>
      <c r="C105" s="9" t="s">
        <v>114</v>
      </c>
      <c r="D105" s="9">
        <v>1</v>
      </c>
      <c r="E105" s="4" t="s">
        <v>12</v>
      </c>
      <c r="F105" s="11" t="s">
        <v>16</v>
      </c>
      <c r="G105" s="12">
        <v>1700</v>
      </c>
      <c r="H105" s="12"/>
      <c r="I105" s="12"/>
      <c r="J105" s="12"/>
      <c r="K105" s="12"/>
      <c r="L105" s="12"/>
      <c r="M105" s="12">
        <v>1700</v>
      </c>
      <c r="N105" s="12"/>
      <c r="O105" s="13"/>
    </row>
    <row r="106" spans="1:15" ht="41.25" customHeight="1">
      <c r="A106" s="9">
        <f t="shared" si="5"/>
        <v>9</v>
      </c>
      <c r="B106" s="9" t="s">
        <v>123</v>
      </c>
      <c r="C106" s="9" t="s">
        <v>114</v>
      </c>
      <c r="D106" s="9">
        <v>1</v>
      </c>
      <c r="E106" s="4" t="s">
        <v>12</v>
      </c>
      <c r="F106" s="11" t="s">
        <v>16</v>
      </c>
      <c r="G106" s="12">
        <v>830</v>
      </c>
      <c r="H106" s="12"/>
      <c r="I106" s="12"/>
      <c r="J106" s="12"/>
      <c r="K106" s="12"/>
      <c r="L106" s="12"/>
      <c r="M106" s="12"/>
      <c r="N106" s="12">
        <v>830</v>
      </c>
      <c r="O106" s="13"/>
    </row>
    <row r="107" spans="1:15" ht="41.25" customHeight="1">
      <c r="A107" s="3" t="s">
        <v>111</v>
      </c>
      <c r="B107" s="28" t="s">
        <v>124</v>
      </c>
      <c r="C107" s="3"/>
      <c r="D107" s="21">
        <f>SUM(D108:D113)</f>
        <v>48.5</v>
      </c>
      <c r="E107" s="4"/>
      <c r="F107" s="16"/>
      <c r="G107" s="22">
        <v>189192.49</v>
      </c>
      <c r="H107" s="22">
        <v>3973</v>
      </c>
      <c r="I107" s="22">
        <v>17027.320000000003</v>
      </c>
      <c r="J107" s="22">
        <v>13243.470000000001</v>
      </c>
      <c r="K107" s="22">
        <v>3594.71</v>
      </c>
      <c r="L107" s="22">
        <v>22703.11</v>
      </c>
      <c r="M107" s="22">
        <v>83623.06000000001</v>
      </c>
      <c r="N107" s="22">
        <v>45027.82</v>
      </c>
      <c r="O107" s="18"/>
    </row>
    <row r="108" spans="1:15" ht="51.75" customHeight="1">
      <c r="A108" s="9">
        <v>1</v>
      </c>
      <c r="B108" s="29" t="s">
        <v>125</v>
      </c>
      <c r="C108" s="9" t="s">
        <v>126</v>
      </c>
      <c r="D108" s="9">
        <v>8</v>
      </c>
      <c r="E108" s="4" t="s">
        <v>12</v>
      </c>
      <c r="F108" s="11" t="s">
        <v>16</v>
      </c>
      <c r="G108" s="12">
        <v>31207.01</v>
      </c>
      <c r="H108" s="12">
        <v>655.3</v>
      </c>
      <c r="I108" s="12">
        <v>2808.63</v>
      </c>
      <c r="J108" s="12">
        <v>2184.49</v>
      </c>
      <c r="K108" s="12">
        <v>592.98</v>
      </c>
      <c r="L108" s="12">
        <v>3744.84</v>
      </c>
      <c r="M108" s="12">
        <v>13793.5</v>
      </c>
      <c r="N108" s="12">
        <v>7427.27</v>
      </c>
      <c r="O108" s="13"/>
    </row>
    <row r="109" spans="1:15" ht="55.5" customHeight="1">
      <c r="A109" s="9">
        <f>A108+1</f>
        <v>2</v>
      </c>
      <c r="B109" s="29" t="s">
        <v>127</v>
      </c>
      <c r="C109" s="9" t="s">
        <v>126</v>
      </c>
      <c r="D109" s="9">
        <v>5</v>
      </c>
      <c r="E109" s="4" t="s">
        <v>12</v>
      </c>
      <c r="F109" s="11" t="s">
        <v>16</v>
      </c>
      <c r="G109" s="12">
        <v>19504.38</v>
      </c>
      <c r="H109" s="12">
        <v>409.6</v>
      </c>
      <c r="I109" s="12">
        <v>1755.39</v>
      </c>
      <c r="J109" s="12">
        <v>1365.31</v>
      </c>
      <c r="K109" s="12">
        <v>370.58</v>
      </c>
      <c r="L109" s="12">
        <v>2340.53</v>
      </c>
      <c r="M109" s="12">
        <v>8620.93</v>
      </c>
      <c r="N109" s="12">
        <v>4642.04</v>
      </c>
      <c r="O109" s="13"/>
    </row>
    <row r="110" spans="1:15" ht="54" customHeight="1">
      <c r="A110" s="9">
        <f>A109+1</f>
        <v>3</v>
      </c>
      <c r="B110" s="29" t="s">
        <v>128</v>
      </c>
      <c r="C110" s="9" t="s">
        <v>126</v>
      </c>
      <c r="D110" s="9">
        <v>10</v>
      </c>
      <c r="E110" s="4" t="s">
        <v>12</v>
      </c>
      <c r="F110" s="11" t="s">
        <v>16</v>
      </c>
      <c r="G110" s="12">
        <v>39008.76</v>
      </c>
      <c r="H110" s="12">
        <v>819.2</v>
      </c>
      <c r="I110" s="12">
        <v>3510.79</v>
      </c>
      <c r="J110" s="12">
        <v>2730.61</v>
      </c>
      <c r="K110" s="12">
        <v>741.15</v>
      </c>
      <c r="L110" s="12">
        <v>4681.05</v>
      </c>
      <c r="M110" s="12">
        <v>17241.87</v>
      </c>
      <c r="N110" s="12">
        <v>9284.09</v>
      </c>
      <c r="O110" s="13"/>
    </row>
    <row r="111" spans="1:15" ht="51">
      <c r="A111" s="9">
        <f>A110+1</f>
        <v>4</v>
      </c>
      <c r="B111" s="29" t="s">
        <v>129</v>
      </c>
      <c r="C111" s="9" t="s">
        <v>126</v>
      </c>
      <c r="D111" s="9">
        <v>15</v>
      </c>
      <c r="E111" s="4" t="s">
        <v>12</v>
      </c>
      <c r="F111" s="11" t="s">
        <v>16</v>
      </c>
      <c r="G111" s="12">
        <v>58513.14</v>
      </c>
      <c r="H111" s="12">
        <v>1228.8</v>
      </c>
      <c r="I111" s="12">
        <v>5266.18</v>
      </c>
      <c r="J111" s="12">
        <v>4095.92</v>
      </c>
      <c r="K111" s="12">
        <v>1111.73</v>
      </c>
      <c r="L111" s="12">
        <v>7021.58</v>
      </c>
      <c r="M111" s="12">
        <v>25862.8</v>
      </c>
      <c r="N111" s="12">
        <v>13926.13</v>
      </c>
      <c r="O111" s="13"/>
    </row>
    <row r="112" spans="1:15" ht="51">
      <c r="A112" s="9">
        <f>A111+1</f>
        <v>5</v>
      </c>
      <c r="B112" s="29" t="s">
        <v>129</v>
      </c>
      <c r="C112" s="9" t="s">
        <v>126</v>
      </c>
      <c r="D112" s="9">
        <v>3.5</v>
      </c>
      <c r="E112" s="4" t="s">
        <v>12</v>
      </c>
      <c r="F112" s="11" t="s">
        <v>16</v>
      </c>
      <c r="G112" s="12">
        <v>13653.07</v>
      </c>
      <c r="H112" s="12">
        <v>286.7</v>
      </c>
      <c r="I112" s="12">
        <v>1228.78</v>
      </c>
      <c r="J112" s="12">
        <v>955.71</v>
      </c>
      <c r="K112" s="12">
        <v>259.42</v>
      </c>
      <c r="L112" s="12">
        <v>1638.37</v>
      </c>
      <c r="M112" s="12">
        <v>6034.66</v>
      </c>
      <c r="N112" s="12">
        <v>3249.43</v>
      </c>
      <c r="O112" s="13"/>
    </row>
    <row r="113" spans="1:15" ht="67.5" customHeight="1">
      <c r="A113" s="9">
        <f>A112+1</f>
        <v>6</v>
      </c>
      <c r="B113" s="29" t="s">
        <v>130</v>
      </c>
      <c r="C113" s="9" t="s">
        <v>126</v>
      </c>
      <c r="D113" s="9">
        <v>7</v>
      </c>
      <c r="E113" s="4" t="s">
        <v>12</v>
      </c>
      <c r="F113" s="11" t="s">
        <v>16</v>
      </c>
      <c r="G113" s="12">
        <v>27306.13</v>
      </c>
      <c r="H113" s="12">
        <v>573.4</v>
      </c>
      <c r="I113" s="12">
        <v>2457.55</v>
      </c>
      <c r="J113" s="12">
        <v>1911.43</v>
      </c>
      <c r="K113" s="12">
        <v>518.85</v>
      </c>
      <c r="L113" s="12">
        <v>3276.74</v>
      </c>
      <c r="M113" s="12">
        <v>12069.3</v>
      </c>
      <c r="N113" s="12">
        <v>6498.86</v>
      </c>
      <c r="O113" s="13"/>
    </row>
    <row r="114" spans="1:15" ht="15">
      <c r="A114" s="38" t="s">
        <v>131</v>
      </c>
      <c r="B114" s="38"/>
      <c r="C114" s="38"/>
      <c r="D114" s="38"/>
      <c r="E114" s="38"/>
      <c r="F114" s="38"/>
      <c r="G114" s="34">
        <v>665193.9572403899</v>
      </c>
      <c r="H114" s="34">
        <v>25021.462028037997</v>
      </c>
      <c r="I114" s="34">
        <v>88824.78977332001</v>
      </c>
      <c r="J114" s="34">
        <v>123750.16391783202</v>
      </c>
      <c r="K114" s="34">
        <v>90767.06842726801</v>
      </c>
      <c r="L114" s="34">
        <v>75727.32484266133</v>
      </c>
      <c r="M114" s="34">
        <v>153067.25662579067</v>
      </c>
      <c r="N114" s="34">
        <v>101120.248269</v>
      </c>
      <c r="O114" s="36"/>
    </row>
    <row r="115" spans="1:15" ht="15">
      <c r="A115" s="33" t="s">
        <v>132</v>
      </c>
      <c r="B115" s="33"/>
      <c r="C115" s="33"/>
      <c r="D115" s="33"/>
      <c r="E115" s="33"/>
      <c r="F115" s="33"/>
      <c r="G115" s="35"/>
      <c r="H115" s="35"/>
      <c r="I115" s="35"/>
      <c r="J115" s="35"/>
      <c r="K115" s="35"/>
      <c r="L115" s="35"/>
      <c r="M115" s="35"/>
      <c r="N115" s="35"/>
      <c r="O115" s="36"/>
    </row>
    <row r="116" spans="1:15" ht="15">
      <c r="A116" s="33" t="s">
        <v>133</v>
      </c>
      <c r="B116" s="33"/>
      <c r="C116" s="33"/>
      <c r="D116" s="33"/>
      <c r="E116" s="33"/>
      <c r="F116" s="33"/>
      <c r="G116" s="30">
        <v>199558.2</v>
      </c>
      <c r="H116" s="30">
        <v>7506.4</v>
      </c>
      <c r="I116" s="30">
        <v>26647.4</v>
      </c>
      <c r="J116" s="30">
        <v>37125</v>
      </c>
      <c r="K116" s="30">
        <v>27230.1</v>
      </c>
      <c r="L116" s="30">
        <v>22718.2</v>
      </c>
      <c r="M116" s="30">
        <v>45920.2</v>
      </c>
      <c r="N116" s="30">
        <v>30336.1</v>
      </c>
      <c r="O116" s="31"/>
    </row>
    <row r="117" spans="1:15" ht="15">
      <c r="A117" s="33" t="s">
        <v>134</v>
      </c>
      <c r="B117" s="33"/>
      <c r="C117" s="33"/>
      <c r="D117" s="33"/>
      <c r="E117" s="33"/>
      <c r="F117" s="33"/>
      <c r="G117" s="30">
        <v>432376.1</v>
      </c>
      <c r="H117" s="30">
        <v>16264</v>
      </c>
      <c r="I117" s="30">
        <v>57736.1</v>
      </c>
      <c r="J117" s="30">
        <v>80437.6</v>
      </c>
      <c r="K117" s="30">
        <v>58998.6</v>
      </c>
      <c r="L117" s="30">
        <v>49222.8</v>
      </c>
      <c r="M117" s="30">
        <v>99493.7</v>
      </c>
      <c r="N117" s="30">
        <v>65728.2</v>
      </c>
      <c r="O117" s="27"/>
    </row>
    <row r="118" spans="1:15" ht="15">
      <c r="A118" s="33" t="s">
        <v>135</v>
      </c>
      <c r="B118" s="33"/>
      <c r="C118" s="33"/>
      <c r="D118" s="33"/>
      <c r="E118" s="33"/>
      <c r="F118" s="33"/>
      <c r="G118" s="30">
        <v>33260</v>
      </c>
      <c r="H118" s="30">
        <v>1251.1</v>
      </c>
      <c r="I118" s="30">
        <v>4441.2</v>
      </c>
      <c r="J118" s="30">
        <v>6187.5</v>
      </c>
      <c r="K118" s="30">
        <v>4538.4</v>
      </c>
      <c r="L118" s="30">
        <v>3786.4</v>
      </c>
      <c r="M118" s="30">
        <v>7653.4</v>
      </c>
      <c r="N118" s="30">
        <v>5056</v>
      </c>
      <c r="O118" s="27"/>
    </row>
  </sheetData>
  <sheetProtection/>
  <mergeCells count="26">
    <mergeCell ref="C3:C5"/>
    <mergeCell ref="D3:D5"/>
    <mergeCell ref="E3:E5"/>
    <mergeCell ref="F3:F5"/>
    <mergeCell ref="M114:M115"/>
    <mergeCell ref="N114:N115"/>
    <mergeCell ref="O114:O115"/>
    <mergeCell ref="A115:F115"/>
    <mergeCell ref="G3:N3"/>
    <mergeCell ref="O3:O5"/>
    <mergeCell ref="G4:G5"/>
    <mergeCell ref="H4:N4"/>
    <mergeCell ref="A7:O7"/>
    <mergeCell ref="A114:F114"/>
    <mergeCell ref="G114:G115"/>
    <mergeCell ref="H114:H115"/>
    <mergeCell ref="I114:I115"/>
    <mergeCell ref="J114:J115"/>
    <mergeCell ref="A3:A5"/>
    <mergeCell ref="B3:B5"/>
    <mergeCell ref="A26:O26"/>
    <mergeCell ref="A116:F116"/>
    <mergeCell ref="A117:F117"/>
    <mergeCell ref="A118:F118"/>
    <mergeCell ref="K114:K115"/>
    <mergeCell ref="L114:L115"/>
  </mergeCells>
  <conditionalFormatting sqref="G114:N115">
    <cfRule type="dataBar" priority="4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{eef03c61-2333-481c-b445-08ab9bd6b768}</x14:id>
        </ext>
      </extLst>
    </cfRule>
  </conditionalFormatting>
  <conditionalFormatting sqref="G116:N116">
    <cfRule type="dataBar" priority="3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{2ad0a4dd-d408-4bf0-acf6-2eb093b4fdc8}</x14:id>
        </ext>
      </extLst>
    </cfRule>
  </conditionalFormatting>
  <conditionalFormatting sqref="G117:N117">
    <cfRule type="dataBar" priority="2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{5840bdcd-f89a-4a83-ad3e-4b4a8a258937}</x14:id>
        </ext>
      </extLst>
    </cfRule>
  </conditionalFormatting>
  <conditionalFormatting sqref="G118:N118">
    <cfRule type="dataBar" priority="1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{2975aacf-4071-4f03-99bd-d021608ce192}</x14:id>
        </ext>
      </extLst>
    </cfRule>
  </conditionalFormatting>
  <printOptions horizontalCentered="1"/>
  <pageMargins left="0" right="0" top="0.7480314960629921" bottom="0.7480314960629921" header="0.31496062992125984" footer="0.31496062992125984"/>
  <pageSetup horizontalDpi="180" verticalDpi="18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ef03c61-2333-481c-b445-08ab9bd6b76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G114:N115</xm:sqref>
        </x14:conditionalFormatting>
        <x14:conditionalFormatting xmlns:xm="http://schemas.microsoft.com/office/excel/2006/main">
          <x14:cfRule type="dataBar" id="{2ad0a4dd-d408-4bf0-acf6-2eb093b4fdc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G116:N116</xm:sqref>
        </x14:conditionalFormatting>
        <x14:conditionalFormatting xmlns:xm="http://schemas.microsoft.com/office/excel/2006/main">
          <x14:cfRule type="dataBar" id="{5840bdcd-f89a-4a83-ad3e-4b4a8a25893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G117:N117</xm:sqref>
        </x14:conditionalFormatting>
        <x14:conditionalFormatting xmlns:xm="http://schemas.microsoft.com/office/excel/2006/main">
          <x14:cfRule type="dataBar" id="{2975aacf-4071-4f03-99bd-d021608ce19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G118:N118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urist</cp:lastModifiedBy>
  <cp:lastPrinted>2013-07-01T11:06:18Z</cp:lastPrinted>
  <dcterms:created xsi:type="dcterms:W3CDTF">2013-03-25T14:00:10Z</dcterms:created>
  <dcterms:modified xsi:type="dcterms:W3CDTF">2013-07-01T11:07:43Z</dcterms:modified>
  <cp:category/>
  <cp:version/>
  <cp:contentType/>
  <cp:contentStatus/>
</cp:coreProperties>
</file>